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2" sheetId="22" r:id="rId22"/>
    <sheet name="NC084" sheetId="23" r:id="rId23"/>
    <sheet name="NC085" sheetId="24" r:id="rId24"/>
    <sheet name="NC086" sheetId="25" r:id="rId25"/>
    <sheet name="NC087" sheetId="26" r:id="rId26"/>
    <sheet name="DC8" sheetId="27" r:id="rId27"/>
    <sheet name="NC091" sheetId="28" r:id="rId28"/>
    <sheet name="NC092" sheetId="29" r:id="rId29"/>
    <sheet name="NC093" sheetId="30" r:id="rId30"/>
    <sheet name="NC094" sheetId="31" r:id="rId31"/>
    <sheet name="DC9" sheetId="32" r:id="rId32"/>
  </sheets>
  <definedNames>
    <definedName name="_xlnm.Print_Area" localSheetId="4">'DC45'!$A$1:$L$43</definedName>
    <definedName name="_xlnm.Print_Area" localSheetId="11">'DC6'!$A$1:$L$43</definedName>
    <definedName name="_xlnm.Print_Area" localSheetId="20">'DC7'!$A$1:$L$43</definedName>
    <definedName name="_xlnm.Print_Area" localSheetId="26">'DC8'!$A$1:$L$43</definedName>
    <definedName name="_xlnm.Print_Area" localSheetId="31">'DC9'!$A$1:$L$43</definedName>
    <definedName name="_xlnm.Print_Area" localSheetId="5">'NC061'!$A$1:$L$43</definedName>
    <definedName name="_xlnm.Print_Area" localSheetId="6">'NC062'!$A$1:$L$43</definedName>
    <definedName name="_xlnm.Print_Area" localSheetId="7">'NC064'!$A$1:$L$43</definedName>
    <definedName name="_xlnm.Print_Area" localSheetId="8">'NC065'!$A$1:$L$43</definedName>
    <definedName name="_xlnm.Print_Area" localSheetId="9">'NC066'!$A$1:$L$43</definedName>
    <definedName name="_xlnm.Print_Area" localSheetId="10">'NC067'!$A$1:$L$43</definedName>
    <definedName name="_xlnm.Print_Area" localSheetId="12">'NC071'!$A$1:$L$43</definedName>
    <definedName name="_xlnm.Print_Area" localSheetId="13">'NC072'!$A$1:$L$43</definedName>
    <definedName name="_xlnm.Print_Area" localSheetId="14">'NC073'!$A$1:$L$43</definedName>
    <definedName name="_xlnm.Print_Area" localSheetId="15">'NC074'!$A$1:$L$43</definedName>
    <definedName name="_xlnm.Print_Area" localSheetId="16">'NC075'!$A$1:$L$43</definedName>
    <definedName name="_xlnm.Print_Area" localSheetId="17">'NC076'!$A$1:$L$43</definedName>
    <definedName name="_xlnm.Print_Area" localSheetId="18">'NC077'!$A$1:$L$43</definedName>
    <definedName name="_xlnm.Print_Area" localSheetId="19">'NC078'!$A$1:$L$43</definedName>
    <definedName name="_xlnm.Print_Area" localSheetId="21">'NC082'!$A$1:$L$43</definedName>
    <definedName name="_xlnm.Print_Area" localSheetId="22">'NC084'!$A$1:$L$43</definedName>
    <definedName name="_xlnm.Print_Area" localSheetId="23">'NC085'!$A$1:$L$43</definedName>
    <definedName name="_xlnm.Print_Area" localSheetId="24">'NC086'!$A$1:$L$43</definedName>
    <definedName name="_xlnm.Print_Area" localSheetId="25">'NC087'!$A$1:$L$43</definedName>
    <definedName name="_xlnm.Print_Area" localSheetId="27">'NC091'!$A$1:$L$43</definedName>
    <definedName name="_xlnm.Print_Area" localSheetId="28">'NC092'!$A$1:$L$43</definedName>
    <definedName name="_xlnm.Print_Area" localSheetId="29">'NC093'!$A$1:$L$43</definedName>
    <definedName name="_xlnm.Print_Area" localSheetId="30">'NC094'!$A$1:$L$43</definedName>
    <definedName name="_xlnm.Print_Area" localSheetId="1">'NC451'!$A$1:$L$43</definedName>
    <definedName name="_xlnm.Print_Area" localSheetId="2">'NC452'!$A$1:$L$43</definedName>
    <definedName name="_xlnm.Print_Area" localSheetId="3">'NC453'!$A$1:$L$43</definedName>
    <definedName name="_xlnm.Print_Area" localSheetId="0">'Summary'!$A$1:$L$43</definedName>
  </definedNames>
  <calcPr fullCalcOnLoad="1"/>
</workbook>
</file>

<file path=xl/sharedStrings.xml><?xml version="1.0" encoding="utf-8"?>
<sst xmlns="http://schemas.openxmlformats.org/spreadsheetml/2006/main" count="1952" uniqueCount="84">
  <si>
    <t>Northern Cape: Joe Morolong(NC451) - Table A7 Budgeted Cash Flows ( All ) for 4th Quarter ended 30 June 2019 (Figures Finalised as at 2019/11/08)</t>
  </si>
  <si>
    <t>Description</t>
  </si>
  <si>
    <t>Ref</t>
  </si>
  <si>
    <t>2015/16</t>
  </si>
  <si>
    <t>2016/17</t>
  </si>
  <si>
    <t>2017/18</t>
  </si>
  <si>
    <t>Current year 2018/19</t>
  </si>
  <si>
    <t>2019/20 Medium Term Revenue &amp; Expenditure Framework</t>
  </si>
  <si>
    <t>R thousands</t>
  </si>
  <si>
    <t>Audited Outcome (BR)</t>
  </si>
  <si>
    <t>Audited Outcome</t>
  </si>
  <si>
    <t>Original Budget</t>
  </si>
  <si>
    <t>Adjusted Budget</t>
  </si>
  <si>
    <t>Full Year Forecast</t>
  </si>
  <si>
    <t>Pre-audit Outcome</t>
  </si>
  <si>
    <t>Budget Year 2019/20</t>
  </si>
  <si>
    <t>Budget Year 2020/21</t>
  </si>
  <si>
    <t>Budget Year 2021/22</t>
  </si>
  <si>
    <t>CASH FLOW FROM OPERATING ACTIVITIES</t>
  </si>
  <si>
    <t>Receipts</t>
  </si>
  <si>
    <t>Property rates</t>
  </si>
  <si>
    <t>Service charges</t>
  </si>
  <si>
    <t>Other revenue</t>
  </si>
  <si>
    <t>Government - operating</t>
  </si>
  <si>
    <t>1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</si>
  <si>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</si>
  <si>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</si>
  <si>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</si>
  <si>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</si>
  <si>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</si>
  <si>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</si>
  <si>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</si>
  <si>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</si>
  <si>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FLOWS FROM INVESTING ACTIVITIES</t>
  </si>
  <si>
    <t>Proceeds on disposal of PPE</t>
  </si>
  <si>
    <t>Decrease (Increase) in non-current debtors (not used)</t>
  </si>
  <si>
    <t>Decrease (increase) in non-current receivables</t>
  </si>
  <si>
    <t>Decrease (increase) in non-current investments</t>
  </si>
  <si>
    <t>Capital assets</t>
  </si>
  <si>
    <t>NET CASH FROM/(USED) INVESTING ACTIVITIES</t>
  </si>
  <si>
    <t>CASH FLOWS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</si>
  <si>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</si>
  <si>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</si>
  <si>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</si>
  <si>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</si>
  <si>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</si>
  <si>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 (DECREASE) IN CASH HELD</t>
  </si>
  <si>
    <t>Cash/cash equivalents at the year begin:</t>
  </si>
  <si>
    <t>2</t>
  </si>
  <si>
    <t>Cash/cash equivalents at the year end:</t>
  </si>
  <si>
    <t>Northern Cape: Ga-Segonyana(NC452) - Table A7 Budgeted Cash Flows ( All ) for 4th Quarter ended 30 June 2019 (Figures Finalised as at 2019/11/08)</t>
  </si>
  <si>
    <t>Northern Cape: Gamagara(NC453) - Table A7 Budgeted Cash Flows ( All ) for 4th Quarter ended 30 June 2019 (Figures Finalised as at 2019/11/08)</t>
  </si>
  <si>
    <t>Northern Cape: John Taolo Gaetsewe(DC45) - Table A7 Budgeted Cash Flows ( All ) for 4th Quarter ended 30 June 2019 (Figures Finalised as at 2019/11/08)</t>
  </si>
  <si>
    <t>Northern Cape: Richtersveld(NC061) - Table A7 Budgeted Cash Flows ( All ) for 4th Quarter ended 30 June 2019 (Figures Finalised as at 2019/11/08)</t>
  </si>
  <si>
    <t>Northern Cape: Nama Khoi(NC062) - Table A7 Budgeted Cash Flows ( All ) for 4th Quarter ended 30 June 2019 (Figures Finalised as at 2019/11/08)</t>
  </si>
  <si>
    <t>Northern Cape: Kamiesberg(NC064) - Table A7 Budgeted Cash Flows ( All ) for 4th Quarter ended 30 June 2019 (Figures Finalised as at 2019/11/08)</t>
  </si>
  <si>
    <t>Northern Cape: Hantam(NC065) - Table A7 Budgeted Cash Flows ( All ) for 4th Quarter ended 30 June 2019 (Figures Finalised as at 2019/11/08)</t>
  </si>
  <si>
    <t>Northern Cape: Karoo Hoogland(NC066) - Table A7 Budgeted Cash Flows ( All ) for 4th Quarter ended 30 June 2019 (Figures Finalised as at 2019/11/08)</t>
  </si>
  <si>
    <t>Northern Cape: Khai-Ma(NC067) - Table A7 Budgeted Cash Flows ( All ) for 4th Quarter ended 30 June 2019 (Figures Finalised as at 2019/11/08)</t>
  </si>
  <si>
    <t>Northern Cape: Namakwa(DC6) - Table A7 Budgeted Cash Flows ( All ) for 4th Quarter ended 30 June 2019 (Figures Finalised as at 2019/11/08)</t>
  </si>
  <si>
    <t>Northern Cape: Ubuntu(NC071) - Table A7 Budgeted Cash Flows ( All ) for 4th Quarter ended 30 June 2019 (Figures Finalised as at 2019/11/08)</t>
  </si>
  <si>
    <t>Northern Cape: Umsobomvu(NC072) - Table A7 Budgeted Cash Flows ( All ) for 4th Quarter ended 30 June 2019 (Figures Finalised as at 2019/11/08)</t>
  </si>
  <si>
    <t>Northern Cape: Emthanjeni(NC073) - Table A7 Budgeted Cash Flows ( All ) for 4th Quarter ended 30 June 2019 (Figures Finalised as at 2019/11/08)</t>
  </si>
  <si>
    <t>Northern Cape: Kareeberg(NC074) - Table A7 Budgeted Cash Flows ( All ) for 4th Quarter ended 30 June 2019 (Figures Finalised as at 2019/11/08)</t>
  </si>
  <si>
    <t>Northern Cape: Renosterberg(NC075) - Table A7 Budgeted Cash Flows ( All ) for 4th Quarter ended 30 June 2019 (Figures Finalised as at 2019/11/08)</t>
  </si>
  <si>
    <t>Northern Cape: Thembelihle(NC076) - Table A7 Budgeted Cash Flows ( All ) for 4th Quarter ended 30 June 2019 (Figures Finalised as at 2019/11/08)</t>
  </si>
  <si>
    <t>Northern Cape: Siyathemba(NC077) - Table A7 Budgeted Cash Flows ( All ) for 4th Quarter ended 30 June 2019 (Figures Finalised as at 2019/11/08)</t>
  </si>
  <si>
    <t>Northern Cape: Siyancuma(NC078) - Table A7 Budgeted Cash Flows ( All ) for 4th Quarter ended 30 June 2019 (Figures Finalised as at 2019/11/08)</t>
  </si>
  <si>
    <t>Northern Cape: Pixley Ka Seme (NC)(DC7) - Table A7 Budgeted Cash Flows ( All ) for 4th Quarter ended 30 June 2019 (Figures Finalised as at 2019/11/08)</t>
  </si>
  <si>
    <t>Northern Cape: !Kai! Garib(NC082) - Table A7 Budgeted Cash Flows ( All ) for 4th Quarter ended 30 June 2019 (Figures Finalised as at 2019/11/08)</t>
  </si>
  <si>
    <t>Northern Cape: !Kheis(NC084) - Table A7 Budgeted Cash Flows ( All ) for 4th Quarter ended 30 June 2019 (Figures Finalised as at 2019/11/08)</t>
  </si>
  <si>
    <t>Northern Cape: Tsantsabane(NC085) - Table A7 Budgeted Cash Flows ( All ) for 4th Quarter ended 30 June 2019 (Figures Finalised as at 2019/11/08)</t>
  </si>
  <si>
    <t>Northern Cape: Kgatelopele(NC086) - Table A7 Budgeted Cash Flows ( All ) for 4th Quarter ended 30 June 2019 (Figures Finalised as at 2019/11/08)</t>
  </si>
  <si>
    <t>Northern Cape: Dawid Kruiper(NC087) - Table A7 Budgeted Cash Flows ( All ) for 4th Quarter ended 30 June 2019 (Figures Finalised as at 2019/11/08)</t>
  </si>
  <si>
    <t>Northern Cape: Z F Mgcawu(DC8) - Table A7 Budgeted Cash Flows ( All ) for 4th Quarter ended 30 June 2019 (Figures Finalised as at 2019/11/08)</t>
  </si>
  <si>
    <t>Northern Cape: Sol Plaatje(NC091) - Table A7 Budgeted Cash Flows ( All ) for 4th Quarter ended 30 June 2019 (Figures Finalised as at 2019/11/08)</t>
  </si>
  <si>
    <t>Northern Cape: Dikgatlong(NC092) - Table A7 Budgeted Cash Flows ( All ) for 4th Quarter ended 30 June 2019 (Figures Finalised as at 2019/11/08)</t>
  </si>
  <si>
    <t>Northern Cape: Magareng(NC093) - Table A7 Budgeted Cash Flows ( All ) for 4th Quarter ended 30 June 2019 (Figures Finalised as at 2019/11/08)</t>
  </si>
  <si>
    <t>Northern Cape: Phokwane(NC094) - Table A7 Budgeted Cash Flows ( All ) for 4th Quarter ended 30 June 2019 (Figures Finalised as at 2019/11/08)</t>
  </si>
  <si>
    <t>Northern Cape: Frances Baard(DC9) - Table A7 Budgeted Cash Flows ( All ) for 4th Quarter ended 30 June 2019 (Figures Finalised as at 2019/11/08)</t>
  </si>
  <si>
    <t>Summary - Table A7 Budgeted Cash Flows ( All ) for 4th Quarter ended 30 June 2019 (Figures Finalised as at 2019/11/08)</t>
  </si>
  <si>
    <t>References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</si>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</sst>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_);_(* \(#,##0,\);_(* &quot;–&quot;?_);_(@_)"/>
    <numFmt numFmtId="178" formatCode="_(* #,##0,_);_(* \(#,##0,\);_(* &quot;- &quot;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178" fontId="2" fillId="0" borderId="11" xfId="0" applyNumberFormat="1" applyFont="1" applyFill="1" applyBorder="1" applyAlignment="1" applyProtection="1">
      <alignment horizontal="center"/>
      <protection/>
    </xf>
    <xf numFmtId="178" fontId="2" fillId="0" borderId="19" xfId="0" applyNumberFormat="1" applyFont="1" applyFill="1" applyBorder="1" applyAlignment="1" applyProtection="1">
      <alignment horizontal="center"/>
      <protection/>
    </xf>
    <xf numFmtId="178" fontId="2" fillId="0" borderId="20" xfId="0" applyNumberFormat="1" applyFont="1" applyFill="1" applyBorder="1" applyAlignment="1" applyProtection="1">
      <alignment horizontal="center"/>
      <protection/>
    </xf>
    <xf numFmtId="178" fontId="2" fillId="0" borderId="21" xfId="0" applyNumberFormat="1" applyFont="1" applyFill="1" applyBorder="1" applyAlignment="1" applyProtection="1">
      <alignment horizontal="center"/>
      <protection/>
    </xf>
    <xf numFmtId="178" fontId="2" fillId="0" borderId="10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8" fontId="3" fillId="0" borderId="22" xfId="0" applyNumberFormat="1" applyFont="1" applyFill="1" applyBorder="1" applyAlignment="1" applyProtection="1">
      <alignment/>
      <protection/>
    </xf>
    <xf numFmtId="178" fontId="3" fillId="0" borderId="23" xfId="0" applyNumberFormat="1" applyFont="1" applyFill="1" applyBorder="1" applyAlignment="1" applyProtection="1">
      <alignment/>
      <protection/>
    </xf>
    <xf numFmtId="178" fontId="3" fillId="0" borderId="18" xfId="0" applyNumberFormat="1" applyFont="1" applyFill="1" applyBorder="1" applyAlignment="1" applyProtection="1">
      <alignment/>
      <protection/>
    </xf>
    <xf numFmtId="178" fontId="3" fillId="0" borderId="0" xfId="0" applyNumberFormat="1" applyFont="1" applyFill="1" applyBorder="1" applyAlignment="1" applyProtection="1">
      <alignment/>
      <protection/>
    </xf>
    <xf numFmtId="178" fontId="3" fillId="0" borderId="24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5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center"/>
      <protection/>
    </xf>
    <xf numFmtId="178" fontId="2" fillId="0" borderId="26" xfId="0" applyNumberFormat="1" applyFont="1" applyFill="1" applyBorder="1" applyAlignment="1" applyProtection="1">
      <alignment/>
      <protection/>
    </xf>
    <xf numFmtId="178" fontId="2" fillId="0" borderId="27" xfId="0" applyNumberFormat="1" applyFont="1" applyFill="1" applyBorder="1" applyAlignment="1" applyProtection="1">
      <alignment/>
      <protection/>
    </xf>
    <xf numFmtId="178" fontId="2" fillId="0" borderId="25" xfId="0" applyNumberFormat="1" applyFont="1" applyFill="1" applyBorder="1" applyAlignment="1" applyProtection="1">
      <alignment/>
      <protection/>
    </xf>
    <xf numFmtId="178" fontId="2" fillId="0" borderId="28" xfId="0" applyNumberFormat="1" applyFont="1" applyFill="1" applyBorder="1" applyAlignment="1" applyProtection="1">
      <alignment/>
      <protection/>
    </xf>
    <xf numFmtId="178" fontId="2" fillId="0" borderId="29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8" fontId="2" fillId="0" borderId="22" xfId="0" applyNumberFormat="1" applyFont="1" applyFill="1" applyBorder="1" applyAlignment="1" applyProtection="1">
      <alignment/>
      <protection/>
    </xf>
    <xf numFmtId="178" fontId="2" fillId="0" borderId="23" xfId="0" applyNumberFormat="1" applyFont="1" applyFill="1" applyBorder="1" applyAlignment="1" applyProtection="1">
      <alignment/>
      <protection/>
    </xf>
    <xf numFmtId="178" fontId="2" fillId="0" borderId="18" xfId="0" applyNumberFormat="1" applyFont="1" applyFill="1" applyBorder="1" applyAlignment="1" applyProtection="1">
      <alignment/>
      <protection/>
    </xf>
    <xf numFmtId="178" fontId="2" fillId="0" borderId="0" xfId="0" applyNumberFormat="1" applyFont="1" applyFill="1" applyBorder="1" applyAlignment="1" applyProtection="1">
      <alignment/>
      <protection/>
    </xf>
    <xf numFmtId="178" fontId="2" fillId="0" borderId="24" xfId="0" applyNumberFormat="1" applyFont="1" applyFill="1" applyBorder="1" applyAlignment="1" applyProtection="1">
      <alignment/>
      <protection/>
    </xf>
    <xf numFmtId="178" fontId="3" fillId="0" borderId="18" xfId="42" applyNumberFormat="1" applyFont="1" applyFill="1" applyBorder="1" applyAlignment="1" applyProtection="1">
      <alignment/>
      <protection/>
    </xf>
    <xf numFmtId="178" fontId="3" fillId="0" borderId="22" xfId="42" applyNumberFormat="1" applyFont="1" applyFill="1" applyBorder="1" applyAlignment="1" applyProtection="1">
      <alignment/>
      <protection/>
    </xf>
    <xf numFmtId="178" fontId="3" fillId="0" borderId="23" xfId="42" applyNumberFormat="1" applyFont="1" applyFill="1" applyBorder="1" applyAlignment="1" applyProtection="1">
      <alignment/>
      <protection/>
    </xf>
    <xf numFmtId="178" fontId="3" fillId="0" borderId="24" xfId="42" applyNumberFormat="1" applyFont="1" applyFill="1" applyBorder="1" applyAlignment="1" applyProtection="1">
      <alignment/>
      <protection/>
    </xf>
    <xf numFmtId="178" fontId="3" fillId="0" borderId="0" xfId="42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left" indent="1"/>
      <protection/>
    </xf>
    <xf numFmtId="0" fontId="3" fillId="0" borderId="15" xfId="0" applyFont="1" applyFill="1" applyBorder="1" applyAlignment="1" applyProtection="1">
      <alignment horizontal="center"/>
      <protection/>
    </xf>
    <xf numFmtId="178" fontId="2" fillId="0" borderId="15" xfId="0" applyNumberFormat="1" applyFont="1" applyFill="1" applyBorder="1" applyAlignment="1" applyProtection="1">
      <alignment/>
      <protection/>
    </xf>
    <xf numFmtId="178" fontId="2" fillId="0" borderId="16" xfId="0" applyNumberFormat="1" applyFont="1" applyFill="1" applyBorder="1" applyAlignment="1" applyProtection="1">
      <alignment/>
      <protection/>
    </xf>
    <xf numFmtId="178" fontId="2" fillId="0" borderId="14" xfId="0" applyNumberFormat="1" applyFont="1" applyFill="1" applyBorder="1" applyAlignment="1" applyProtection="1">
      <alignment/>
      <protection/>
    </xf>
    <xf numFmtId="178" fontId="2" fillId="0" borderId="17" xfId="0" applyNumberFormat="1" applyFont="1" applyFill="1" applyBorder="1" applyAlignment="1" applyProtection="1">
      <alignment/>
      <protection/>
    </xf>
    <xf numFmtId="178" fontId="2" fillId="0" borderId="3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642628632</v>
      </c>
      <c r="D6" s="19">
        <v>789315064</v>
      </c>
      <c r="E6" s="20">
        <v>43698409</v>
      </c>
      <c r="F6" s="21">
        <v>249222447</v>
      </c>
      <c r="G6" s="19">
        <v>301574704</v>
      </c>
      <c r="H6" s="20">
        <v>301574704</v>
      </c>
      <c r="I6" s="22">
        <v>47682296</v>
      </c>
      <c r="J6" s="23">
        <v>340160579</v>
      </c>
      <c r="K6" s="19">
        <v>346731737</v>
      </c>
      <c r="L6" s="20">
        <v>373278225</v>
      </c>
    </row>
    <row r="7" spans="1:12" ht="12.75">
      <c r="A7" s="24" t="s">
        <v>21</v>
      </c>
      <c r="B7" s="18"/>
      <c r="C7" s="19">
        <v>1670487579</v>
      </c>
      <c r="D7" s="19">
        <v>1947973717</v>
      </c>
      <c r="E7" s="20">
        <v>153002024</v>
      </c>
      <c r="F7" s="21">
        <v>11442293</v>
      </c>
      <c r="G7" s="19">
        <v>169368730</v>
      </c>
      <c r="H7" s="20">
        <v>169368730</v>
      </c>
      <c r="I7" s="22">
        <v>147668159</v>
      </c>
      <c r="J7" s="23">
        <v>398420137</v>
      </c>
      <c r="K7" s="19">
        <v>424032439</v>
      </c>
      <c r="L7" s="20">
        <v>461460768</v>
      </c>
    </row>
    <row r="8" spans="1:12" ht="12.75">
      <c r="A8" s="24" t="s">
        <v>22</v>
      </c>
      <c r="B8" s="18"/>
      <c r="C8" s="19">
        <v>215222156</v>
      </c>
      <c r="D8" s="19">
        <v>259465859</v>
      </c>
      <c r="E8" s="20">
        <v>14237268</v>
      </c>
      <c r="F8" s="21">
        <v>21013046</v>
      </c>
      <c r="G8" s="19">
        <v>42135464</v>
      </c>
      <c r="H8" s="20">
        <v>42135464</v>
      </c>
      <c r="I8" s="22">
        <v>924209738</v>
      </c>
      <c r="J8" s="23">
        <v>451722575</v>
      </c>
      <c r="K8" s="19">
        <v>477392168</v>
      </c>
      <c r="L8" s="20">
        <v>513134053</v>
      </c>
    </row>
    <row r="9" spans="1:12" ht="12.75">
      <c r="A9" s="24" t="s">
        <v>23</v>
      </c>
      <c r="B9" s="18" t="s">
        <v>24</v>
      </c>
      <c r="C9" s="19">
        <v>1603435907</v>
      </c>
      <c r="D9" s="19">
        <v>1721868632</v>
      </c>
      <c r="E9" s="20">
        <v>120673930</v>
      </c>
      <c r="F9" s="21">
        <v>125510001</v>
      </c>
      <c r="G9" s="19">
        <v>356784414</v>
      </c>
      <c r="H9" s="20">
        <v>356784414</v>
      </c>
      <c r="I9" s="22">
        <v>145261629</v>
      </c>
      <c r="J9" s="23">
        <v>661158563</v>
      </c>
      <c r="K9" s="19">
        <v>687952257</v>
      </c>
      <c r="L9" s="20">
        <v>736782070</v>
      </c>
    </row>
    <row r="10" spans="1:12" ht="12.75">
      <c r="A10" s="24" t="s">
        <v>25</v>
      </c>
      <c r="B10" s="18" t="s">
        <v>24</v>
      </c>
      <c r="C10" s="19">
        <v>595997281</v>
      </c>
      <c r="D10" s="19">
        <v>748865007</v>
      </c>
      <c r="E10" s="20">
        <v>23172000</v>
      </c>
      <c r="F10" s="21">
        <v>1758000</v>
      </c>
      <c r="G10" s="19">
        <v>167012718</v>
      </c>
      <c r="H10" s="20">
        <v>167012718</v>
      </c>
      <c r="I10" s="22">
        <v>116737240</v>
      </c>
      <c r="J10" s="23">
        <v>423455316</v>
      </c>
      <c r="K10" s="19">
        <v>332428823</v>
      </c>
      <c r="L10" s="20">
        <v>395602585</v>
      </c>
    </row>
    <row r="11" spans="1:12" ht="12.75">
      <c r="A11" s="24" t="s">
        <v>26</v>
      </c>
      <c r="B11" s="18"/>
      <c r="C11" s="19">
        <v>217070891</v>
      </c>
      <c r="D11" s="19">
        <v>240972409</v>
      </c>
      <c r="E11" s="20">
        <v>3881838</v>
      </c>
      <c r="F11" s="21">
        <v>800000</v>
      </c>
      <c r="G11" s="19">
        <v>14796808</v>
      </c>
      <c r="H11" s="20">
        <v>14796808</v>
      </c>
      <c r="I11" s="22">
        <v>4505118</v>
      </c>
      <c r="J11" s="23">
        <v>80374600</v>
      </c>
      <c r="K11" s="19">
        <v>84648086</v>
      </c>
      <c r="L11" s="20">
        <v>88409971</v>
      </c>
    </row>
    <row r="12" spans="1:12" ht="12.75">
      <c r="A12" s="24" t="s">
        <v>27</v>
      </c>
      <c r="B12" s="18"/>
      <c r="C12" s="19">
        <v>0</v>
      </c>
      <c r="D12" s="19">
        <v>500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750000</v>
      </c>
      <c r="K12" s="19">
        <v>795000</v>
      </c>
      <c r="L12" s="20">
        <v>842700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-3922728413</v>
      </c>
      <c r="D14" s="19">
        <v>-4582090831</v>
      </c>
      <c r="E14" s="20">
        <v>-3083492920</v>
      </c>
      <c r="F14" s="21">
        <v>-6120022117</v>
      </c>
      <c r="G14" s="19">
        <v>-6114584403</v>
      </c>
      <c r="H14" s="20">
        <v>-6114584403</v>
      </c>
      <c r="I14" s="22">
        <v>-4492289998</v>
      </c>
      <c r="J14" s="23">
        <v>-6479373975</v>
      </c>
      <c r="K14" s="19">
        <v>-6816466620</v>
      </c>
      <c r="L14" s="20">
        <v>-7222935988</v>
      </c>
    </row>
    <row r="15" spans="1:12" ht="12.75">
      <c r="A15" s="24" t="s">
        <v>30</v>
      </c>
      <c r="B15" s="18"/>
      <c r="C15" s="19">
        <v>-107762993</v>
      </c>
      <c r="D15" s="19">
        <v>-178056620</v>
      </c>
      <c r="E15" s="20">
        <v>-104245719</v>
      </c>
      <c r="F15" s="21">
        <v>-75987910</v>
      </c>
      <c r="G15" s="19">
        <v>-106530114</v>
      </c>
      <c r="H15" s="20">
        <v>-106530114</v>
      </c>
      <c r="I15" s="22">
        <v>-139372109</v>
      </c>
      <c r="J15" s="23">
        <v>-106291357</v>
      </c>
      <c r="K15" s="19">
        <v>-105028732</v>
      </c>
      <c r="L15" s="20">
        <v>-110823902</v>
      </c>
    </row>
    <row r="16" spans="1:12" ht="12.75">
      <c r="A16" s="24" t="s">
        <v>31</v>
      </c>
      <c r="B16" s="18" t="s">
        <v>24</v>
      </c>
      <c r="C16" s="19">
        <v>-137519656</v>
      </c>
      <c r="D16" s="19">
        <v>-61437831</v>
      </c>
      <c r="E16" s="20">
        <v>-4211241</v>
      </c>
      <c r="F16" s="21">
        <v>-26823343</v>
      </c>
      <c r="G16" s="19">
        <v>-26451188</v>
      </c>
      <c r="H16" s="20">
        <v>-26451188</v>
      </c>
      <c r="I16" s="22">
        <v>-15001851</v>
      </c>
      <c r="J16" s="23">
        <v>-20737830</v>
      </c>
      <c r="K16" s="19">
        <v>-19053942</v>
      </c>
      <c r="L16" s="20">
        <v>-19661349</v>
      </c>
    </row>
    <row r="17" spans="1:12" ht="12.75">
      <c r="A17" s="25" t="s">
        <v>32</v>
      </c>
      <c r="B17" s="26"/>
      <c r="C17" s="27">
        <f>SUM(C6:C16)</f>
        <v>776831384</v>
      </c>
      <c r="D17" s="27">
        <f aca="true" t="shared" si="0" ref="D17:L17">SUM(D6:D16)</f>
        <v>886875906</v>
      </c>
      <c r="E17" s="28">
        <f t="shared" si="0"/>
        <v>-2833284411</v>
      </c>
      <c r="F17" s="29">
        <f t="shared" si="0"/>
        <v>-5813087583</v>
      </c>
      <c r="G17" s="27">
        <f t="shared" si="0"/>
        <v>-5195892867</v>
      </c>
      <c r="H17" s="30">
        <f t="shared" si="0"/>
        <v>-5195892867</v>
      </c>
      <c r="I17" s="29">
        <f t="shared" si="0"/>
        <v>-3260599778</v>
      </c>
      <c r="J17" s="31">
        <f t="shared" si="0"/>
        <v>-4250361392</v>
      </c>
      <c r="K17" s="27">
        <f t="shared" si="0"/>
        <v>-4586568784</v>
      </c>
      <c r="L17" s="28">
        <f t="shared" si="0"/>
        <v>-4783910867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35234062</v>
      </c>
      <c r="D21" s="19">
        <v>30706230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2850000</v>
      </c>
      <c r="K21" s="39">
        <v>1425000</v>
      </c>
      <c r="L21" s="40">
        <v>1995000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31467054</v>
      </c>
      <c r="D23" s="19">
        <v>406977</v>
      </c>
      <c r="E23" s="20">
        <v>-72907226</v>
      </c>
      <c r="F23" s="38">
        <v>91886204</v>
      </c>
      <c r="G23" s="39">
        <v>-38610231</v>
      </c>
      <c r="H23" s="40">
        <v>-38610231</v>
      </c>
      <c r="I23" s="22">
        <v>31819934</v>
      </c>
      <c r="J23" s="41">
        <v>-2259147</v>
      </c>
      <c r="K23" s="39">
        <v>338530</v>
      </c>
      <c r="L23" s="40">
        <v>527855</v>
      </c>
    </row>
    <row r="24" spans="1:12" ht="12.75">
      <c r="A24" s="24" t="s">
        <v>37</v>
      </c>
      <c r="B24" s="18"/>
      <c r="C24" s="19">
        <v>179149</v>
      </c>
      <c r="D24" s="19">
        <v>-4900000</v>
      </c>
      <c r="E24" s="20">
        <v>-421789</v>
      </c>
      <c r="F24" s="21">
        <v>-72132</v>
      </c>
      <c r="G24" s="19">
        <v>-28160996</v>
      </c>
      <c r="H24" s="20">
        <v>-28160996</v>
      </c>
      <c r="I24" s="22">
        <v>28616907</v>
      </c>
      <c r="J24" s="23">
        <v>-93891</v>
      </c>
      <c r="K24" s="19">
        <v>-26027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-953782561</v>
      </c>
      <c r="D26" s="19">
        <v>-802220557</v>
      </c>
      <c r="E26" s="20">
        <v>-87117527</v>
      </c>
      <c r="F26" s="21">
        <v>-119097817</v>
      </c>
      <c r="G26" s="19">
        <v>-170720817</v>
      </c>
      <c r="H26" s="20">
        <v>-170720817</v>
      </c>
      <c r="I26" s="22">
        <v>-113347526</v>
      </c>
      <c r="J26" s="23">
        <v>-245489838</v>
      </c>
      <c r="K26" s="19">
        <v>-128926400</v>
      </c>
      <c r="L26" s="20">
        <v>-136968400</v>
      </c>
    </row>
    <row r="27" spans="1:12" ht="12.75">
      <c r="A27" s="25" t="s">
        <v>39</v>
      </c>
      <c r="B27" s="26"/>
      <c r="C27" s="27">
        <f>SUM(C21:C26)</f>
        <v>-886902296</v>
      </c>
      <c r="D27" s="27">
        <f aca="true" t="shared" si="1" ref="D27:L27">SUM(D21:D26)</f>
        <v>-776007350</v>
      </c>
      <c r="E27" s="28">
        <f t="shared" si="1"/>
        <v>-160446542</v>
      </c>
      <c r="F27" s="29">
        <f t="shared" si="1"/>
        <v>-27283745</v>
      </c>
      <c r="G27" s="27">
        <f t="shared" si="1"/>
        <v>-237492044</v>
      </c>
      <c r="H27" s="28">
        <f t="shared" si="1"/>
        <v>-237492044</v>
      </c>
      <c r="I27" s="30">
        <f t="shared" si="1"/>
        <v>-52910685</v>
      </c>
      <c r="J27" s="31">
        <f t="shared" si="1"/>
        <v>-244992876</v>
      </c>
      <c r="K27" s="27">
        <f t="shared" si="1"/>
        <v>-127188897</v>
      </c>
      <c r="L27" s="28">
        <f t="shared" si="1"/>
        <v>-134445545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471290</v>
      </c>
      <c r="D31" s="19">
        <v>4142263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3492318</v>
      </c>
      <c r="D32" s="19">
        <v>11128458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608104</v>
      </c>
      <c r="D33" s="19">
        <v>4641956</v>
      </c>
      <c r="E33" s="20">
        <v>27027020</v>
      </c>
      <c r="F33" s="21">
        <v>-199148069</v>
      </c>
      <c r="G33" s="39">
        <v>53054129</v>
      </c>
      <c r="H33" s="40">
        <v>53054129</v>
      </c>
      <c r="I33" s="42">
        <v>170181088</v>
      </c>
      <c r="J33" s="23">
        <v>379972524</v>
      </c>
      <c r="K33" s="19">
        <v>-506287692</v>
      </c>
      <c r="L33" s="20">
        <v>-14147523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-48970590</v>
      </c>
      <c r="D35" s="19">
        <v>-57685565</v>
      </c>
      <c r="E35" s="20">
        <v>-25364464</v>
      </c>
      <c r="F35" s="21">
        <v>-7780100</v>
      </c>
      <c r="G35" s="19">
        <v>-41561787</v>
      </c>
      <c r="H35" s="20">
        <v>-41561787</v>
      </c>
      <c r="I35" s="22">
        <v>-30489578</v>
      </c>
      <c r="J35" s="23">
        <v>-48695407</v>
      </c>
      <c r="K35" s="19">
        <v>-44406681</v>
      </c>
      <c r="L35" s="20">
        <v>-45578962</v>
      </c>
    </row>
    <row r="36" spans="1:12" ht="12.75">
      <c r="A36" s="25" t="s">
        <v>45</v>
      </c>
      <c r="B36" s="26"/>
      <c r="C36" s="27">
        <f>SUM(C31:C35)</f>
        <v>-44398878</v>
      </c>
      <c r="D36" s="27">
        <f aca="true" t="shared" si="2" ref="D36:L36">SUM(D31:D35)</f>
        <v>-37772888</v>
      </c>
      <c r="E36" s="28">
        <f t="shared" si="2"/>
        <v>1662556</v>
      </c>
      <c r="F36" s="29">
        <f t="shared" si="2"/>
        <v>-206928169</v>
      </c>
      <c r="G36" s="27">
        <f t="shared" si="2"/>
        <v>11492342</v>
      </c>
      <c r="H36" s="28">
        <f t="shared" si="2"/>
        <v>11492342</v>
      </c>
      <c r="I36" s="30">
        <f t="shared" si="2"/>
        <v>139691510</v>
      </c>
      <c r="J36" s="31">
        <f t="shared" si="2"/>
        <v>331277117</v>
      </c>
      <c r="K36" s="27">
        <f t="shared" si="2"/>
        <v>-550694373</v>
      </c>
      <c r="L36" s="28">
        <f t="shared" si="2"/>
        <v>-59726485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-154469790</v>
      </c>
      <c r="D38" s="33">
        <f aca="true" t="shared" si="3" ref="D38:L38">+D17+D27+D36</f>
        <v>73095668</v>
      </c>
      <c r="E38" s="34">
        <f t="shared" si="3"/>
        <v>-2992068397</v>
      </c>
      <c r="F38" s="35">
        <f t="shared" si="3"/>
        <v>-6047299497</v>
      </c>
      <c r="G38" s="33">
        <f t="shared" si="3"/>
        <v>-5421892569</v>
      </c>
      <c r="H38" s="34">
        <f t="shared" si="3"/>
        <v>-5421892569</v>
      </c>
      <c r="I38" s="36">
        <f t="shared" si="3"/>
        <v>-3173818953</v>
      </c>
      <c r="J38" s="37">
        <f t="shared" si="3"/>
        <v>-4164077151</v>
      </c>
      <c r="K38" s="33">
        <f t="shared" si="3"/>
        <v>-5264452054</v>
      </c>
      <c r="L38" s="34">
        <f t="shared" si="3"/>
        <v>-4978082897</v>
      </c>
    </row>
    <row r="39" spans="1:12" ht="12.75">
      <c r="A39" s="24" t="s">
        <v>47</v>
      </c>
      <c r="B39" s="18" t="s">
        <v>48</v>
      </c>
      <c r="C39" s="33">
        <v>520418364</v>
      </c>
      <c r="D39" s="33">
        <v>495049188</v>
      </c>
      <c r="E39" s="34">
        <v>69026789</v>
      </c>
      <c r="F39" s="35">
        <v>363566181</v>
      </c>
      <c r="G39" s="33">
        <v>475621206</v>
      </c>
      <c r="H39" s="34">
        <v>475621206</v>
      </c>
      <c r="I39" s="36">
        <v>247299262</v>
      </c>
      <c r="J39" s="37">
        <v>-49874878</v>
      </c>
      <c r="K39" s="33">
        <v>-231414508</v>
      </c>
      <c r="L39" s="34">
        <v>-39587087</v>
      </c>
    </row>
    <row r="40" spans="1:12" ht="12.75">
      <c r="A40" s="43" t="s">
        <v>49</v>
      </c>
      <c r="B40" s="44" t="s">
        <v>48</v>
      </c>
      <c r="C40" s="45">
        <f>+C38+C39</f>
        <v>365948574</v>
      </c>
      <c r="D40" s="45">
        <f aca="true" t="shared" si="4" ref="D40:L40">+D38+D39</f>
        <v>568144856</v>
      </c>
      <c r="E40" s="46">
        <f t="shared" si="4"/>
        <v>-2923041608</v>
      </c>
      <c r="F40" s="47">
        <f t="shared" si="4"/>
        <v>-5683733316</v>
      </c>
      <c r="G40" s="45">
        <f t="shared" si="4"/>
        <v>-4946271363</v>
      </c>
      <c r="H40" s="46">
        <f t="shared" si="4"/>
        <v>-4946271363</v>
      </c>
      <c r="I40" s="48">
        <f t="shared" si="4"/>
        <v>-2926519691</v>
      </c>
      <c r="J40" s="49">
        <f t="shared" si="4"/>
        <v>-4213952029</v>
      </c>
      <c r="K40" s="45">
        <f t="shared" si="4"/>
        <v>-5495866562</v>
      </c>
      <c r="L40" s="46">
        <f t="shared" si="4"/>
        <v>-5017669984</v>
      </c>
    </row>
    <row r="41" spans="1:12" ht="12.75">
      <c r="A41" s="50" t="s">
        <v>81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5327973</v>
      </c>
      <c r="D6" s="19">
        <v>5814635</v>
      </c>
      <c r="E6" s="20">
        <v>0</v>
      </c>
      <c r="F6" s="21">
        <v>0</v>
      </c>
      <c r="G6" s="19">
        <v>6574104</v>
      </c>
      <c r="H6" s="20">
        <v>6574104</v>
      </c>
      <c r="I6" s="22">
        <v>0</v>
      </c>
      <c r="J6" s="23">
        <v>7146900</v>
      </c>
      <c r="K6" s="19">
        <v>7532833</v>
      </c>
      <c r="L6" s="20">
        <v>7939606</v>
      </c>
    </row>
    <row r="7" spans="1:12" ht="12.75">
      <c r="A7" s="24" t="s">
        <v>21</v>
      </c>
      <c r="B7" s="18"/>
      <c r="C7" s="19">
        <v>14789037</v>
      </c>
      <c r="D7" s="19">
        <v>14257953</v>
      </c>
      <c r="E7" s="20">
        <v>0</v>
      </c>
      <c r="F7" s="21">
        <v>0</v>
      </c>
      <c r="G7" s="19">
        <v>17487010</v>
      </c>
      <c r="H7" s="20">
        <v>17487010</v>
      </c>
      <c r="I7" s="22">
        <v>0</v>
      </c>
      <c r="J7" s="23">
        <v>19259401</v>
      </c>
      <c r="K7" s="19">
        <v>20299408</v>
      </c>
      <c r="L7" s="20">
        <v>21395577</v>
      </c>
    </row>
    <row r="8" spans="1:12" ht="12.75">
      <c r="A8" s="24" t="s">
        <v>22</v>
      </c>
      <c r="B8" s="18"/>
      <c r="C8" s="19">
        <v>251620</v>
      </c>
      <c r="D8" s="19">
        <v>6787</v>
      </c>
      <c r="E8" s="20">
        <v>0</v>
      </c>
      <c r="F8" s="21">
        <v>0</v>
      </c>
      <c r="G8" s="19">
        <v>5587000</v>
      </c>
      <c r="H8" s="20">
        <v>5587000</v>
      </c>
      <c r="I8" s="22">
        <v>0</v>
      </c>
      <c r="J8" s="23">
        <v>3223800</v>
      </c>
      <c r="K8" s="19">
        <v>3397885</v>
      </c>
      <c r="L8" s="20">
        <v>3581371</v>
      </c>
    </row>
    <row r="9" spans="1:12" ht="12.75">
      <c r="A9" s="24" t="s">
        <v>23</v>
      </c>
      <c r="B9" s="18" t="s">
        <v>24</v>
      </c>
      <c r="C9" s="19">
        <v>21602202</v>
      </c>
      <c r="D9" s="19">
        <v>23926521</v>
      </c>
      <c r="E9" s="20">
        <v>0</v>
      </c>
      <c r="F9" s="21">
        <v>0</v>
      </c>
      <c r="G9" s="19">
        <v>67544823</v>
      </c>
      <c r="H9" s="20">
        <v>67544823</v>
      </c>
      <c r="I9" s="22">
        <v>0</v>
      </c>
      <c r="J9" s="23">
        <v>26434000</v>
      </c>
      <c r="K9" s="19">
        <v>28741000</v>
      </c>
      <c r="L9" s="20">
        <v>30729000</v>
      </c>
    </row>
    <row r="10" spans="1:12" ht="12.75">
      <c r="A10" s="24" t="s">
        <v>25</v>
      </c>
      <c r="B10" s="18" t="s">
        <v>24</v>
      </c>
      <c r="C10" s="19">
        <v>6133457</v>
      </c>
      <c r="D10" s="19">
        <v>9414209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35087000</v>
      </c>
      <c r="K10" s="19">
        <v>13274000</v>
      </c>
      <c r="L10" s="20">
        <v>14542000</v>
      </c>
    </row>
    <row r="11" spans="1:12" ht="12.75">
      <c r="A11" s="24" t="s">
        <v>26</v>
      </c>
      <c r="B11" s="18"/>
      <c r="C11" s="19">
        <v>1178477</v>
      </c>
      <c r="D11" s="19">
        <v>1601602</v>
      </c>
      <c r="E11" s="20">
        <v>0</v>
      </c>
      <c r="F11" s="21">
        <v>0</v>
      </c>
      <c r="G11" s="19">
        <v>2205000</v>
      </c>
      <c r="H11" s="20">
        <v>2205000</v>
      </c>
      <c r="I11" s="22">
        <v>0</v>
      </c>
      <c r="J11" s="23">
        <v>3024200</v>
      </c>
      <c r="K11" s="19">
        <v>3187507</v>
      </c>
      <c r="L11" s="20">
        <v>3359632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-37165964</v>
      </c>
      <c r="D14" s="19">
        <v>-45920866</v>
      </c>
      <c r="E14" s="20">
        <v>-42568391</v>
      </c>
      <c r="F14" s="21">
        <v>-53849281</v>
      </c>
      <c r="G14" s="19">
        <v>-53993998</v>
      </c>
      <c r="H14" s="20">
        <v>-53993998</v>
      </c>
      <c r="I14" s="22">
        <v>-47536355</v>
      </c>
      <c r="J14" s="23">
        <v>-54782297</v>
      </c>
      <c r="K14" s="19">
        <v>-57740470</v>
      </c>
      <c r="L14" s="20">
        <v>-60858301</v>
      </c>
    </row>
    <row r="15" spans="1:12" ht="12.75">
      <c r="A15" s="24" t="s">
        <v>30</v>
      </c>
      <c r="B15" s="18"/>
      <c r="C15" s="19">
        <v>-575017</v>
      </c>
      <c r="D15" s="19">
        <v>-205246</v>
      </c>
      <c r="E15" s="20">
        <v>-569049</v>
      </c>
      <c r="F15" s="21">
        <v>-231200</v>
      </c>
      <c r="G15" s="19">
        <v>-231202</v>
      </c>
      <c r="H15" s="20">
        <v>-231202</v>
      </c>
      <c r="I15" s="22">
        <v>-513937</v>
      </c>
      <c r="J15" s="23">
        <v>-244002</v>
      </c>
      <c r="K15" s="19">
        <v>-257177</v>
      </c>
      <c r="L15" s="20">
        <v>-271065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-151912</v>
      </c>
      <c r="F16" s="21">
        <v>0</v>
      </c>
      <c r="G16" s="19">
        <v>-216200</v>
      </c>
      <c r="H16" s="20">
        <v>-216200</v>
      </c>
      <c r="I16" s="22">
        <v>-194743</v>
      </c>
      <c r="J16" s="23">
        <v>-539201</v>
      </c>
      <c r="K16" s="19">
        <v>-568106</v>
      </c>
      <c r="L16" s="20">
        <v>-598784</v>
      </c>
    </row>
    <row r="17" spans="1:12" ht="12.75">
      <c r="A17" s="25" t="s">
        <v>32</v>
      </c>
      <c r="B17" s="26"/>
      <c r="C17" s="27">
        <f>SUM(C6:C16)</f>
        <v>11541785</v>
      </c>
      <c r="D17" s="27">
        <f aca="true" t="shared" si="0" ref="D17:L17">SUM(D6:D16)</f>
        <v>8895595</v>
      </c>
      <c r="E17" s="28">
        <f t="shared" si="0"/>
        <v>-43289352</v>
      </c>
      <c r="F17" s="29">
        <f t="shared" si="0"/>
        <v>-54080481</v>
      </c>
      <c r="G17" s="27">
        <f t="shared" si="0"/>
        <v>44956537</v>
      </c>
      <c r="H17" s="30">
        <f t="shared" si="0"/>
        <v>44956537</v>
      </c>
      <c r="I17" s="29">
        <f t="shared" si="0"/>
        <v>-48245035</v>
      </c>
      <c r="J17" s="31">
        <f t="shared" si="0"/>
        <v>38609801</v>
      </c>
      <c r="K17" s="27">
        <f t="shared" si="0"/>
        <v>17866880</v>
      </c>
      <c r="L17" s="28">
        <f t="shared" si="0"/>
        <v>19819036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-589026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-4177472</v>
      </c>
      <c r="K23" s="39">
        <v>-225584</v>
      </c>
      <c r="L23" s="40">
        <v>-237765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-7878245</v>
      </c>
      <c r="D26" s="19">
        <v>-11239978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-35087000</v>
      </c>
      <c r="K26" s="19">
        <v>-13274000</v>
      </c>
      <c r="L26" s="20">
        <v>-14542000</v>
      </c>
    </row>
    <row r="27" spans="1:12" ht="12.75">
      <c r="A27" s="25" t="s">
        <v>39</v>
      </c>
      <c r="B27" s="26"/>
      <c r="C27" s="27">
        <f>SUM(C21:C26)</f>
        <v>-7878245</v>
      </c>
      <c r="D27" s="27">
        <f aca="true" t="shared" si="1" ref="D27:L27">SUM(D21:D26)</f>
        <v>-11829004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-39264472</v>
      </c>
      <c r="K27" s="27">
        <f t="shared" si="1"/>
        <v>-13499584</v>
      </c>
      <c r="L27" s="28">
        <f t="shared" si="1"/>
        <v>-14779765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115715</v>
      </c>
      <c r="E33" s="20">
        <v>0</v>
      </c>
      <c r="F33" s="21">
        <v>17</v>
      </c>
      <c r="G33" s="39">
        <v>1</v>
      </c>
      <c r="H33" s="40">
        <v>1</v>
      </c>
      <c r="I33" s="42">
        <v>-144820</v>
      </c>
      <c r="J33" s="23">
        <v>354296</v>
      </c>
      <c r="K33" s="19">
        <v>3698</v>
      </c>
      <c r="L33" s="20">
        <v>4000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-165441</v>
      </c>
      <c r="E35" s="20">
        <v>0</v>
      </c>
      <c r="F35" s="21">
        <v>349000</v>
      </c>
      <c r="G35" s="19">
        <v>348996</v>
      </c>
      <c r="H35" s="20">
        <v>348996</v>
      </c>
      <c r="I35" s="22">
        <v>-2180837</v>
      </c>
      <c r="J35" s="23">
        <v>-303004</v>
      </c>
      <c r="K35" s="19">
        <v>-303004</v>
      </c>
      <c r="L35" s="20">
        <v>-303004</v>
      </c>
    </row>
    <row r="36" spans="1:12" ht="12.75">
      <c r="A36" s="25" t="s">
        <v>45</v>
      </c>
      <c r="B36" s="26"/>
      <c r="C36" s="27">
        <f>SUM(C31:C35)</f>
        <v>0</v>
      </c>
      <c r="D36" s="27">
        <f aca="true" t="shared" si="2" ref="D36:L36">SUM(D31:D35)</f>
        <v>-49726</v>
      </c>
      <c r="E36" s="28">
        <f t="shared" si="2"/>
        <v>0</v>
      </c>
      <c r="F36" s="29">
        <f t="shared" si="2"/>
        <v>349017</v>
      </c>
      <c r="G36" s="27">
        <f t="shared" si="2"/>
        <v>348997</v>
      </c>
      <c r="H36" s="28">
        <f t="shared" si="2"/>
        <v>348997</v>
      </c>
      <c r="I36" s="30">
        <f t="shared" si="2"/>
        <v>-2325657</v>
      </c>
      <c r="J36" s="31">
        <f t="shared" si="2"/>
        <v>51292</v>
      </c>
      <c r="K36" s="27">
        <f t="shared" si="2"/>
        <v>-299306</v>
      </c>
      <c r="L36" s="28">
        <f t="shared" si="2"/>
        <v>-299004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3663540</v>
      </c>
      <c r="D38" s="33">
        <f aca="true" t="shared" si="3" ref="D38:L38">+D17+D27+D36</f>
        <v>-2983135</v>
      </c>
      <c r="E38" s="34">
        <f t="shared" si="3"/>
        <v>-43289352</v>
      </c>
      <c r="F38" s="35">
        <f t="shared" si="3"/>
        <v>-53731464</v>
      </c>
      <c r="G38" s="33">
        <f t="shared" si="3"/>
        <v>45305534</v>
      </c>
      <c r="H38" s="34">
        <f t="shared" si="3"/>
        <v>45305534</v>
      </c>
      <c r="I38" s="36">
        <f t="shared" si="3"/>
        <v>-50570692</v>
      </c>
      <c r="J38" s="37">
        <f t="shared" si="3"/>
        <v>-603379</v>
      </c>
      <c r="K38" s="33">
        <f t="shared" si="3"/>
        <v>4067990</v>
      </c>
      <c r="L38" s="34">
        <f t="shared" si="3"/>
        <v>4740267</v>
      </c>
    </row>
    <row r="39" spans="1:12" ht="12.75">
      <c r="A39" s="24" t="s">
        <v>47</v>
      </c>
      <c r="B39" s="18" t="s">
        <v>48</v>
      </c>
      <c r="C39" s="33">
        <v>2913329</v>
      </c>
      <c r="D39" s="33">
        <v>6503433</v>
      </c>
      <c r="E39" s="34">
        <v>0</v>
      </c>
      <c r="F39" s="35">
        <v>17</v>
      </c>
      <c r="G39" s="33">
        <v>18</v>
      </c>
      <c r="H39" s="34">
        <v>18</v>
      </c>
      <c r="I39" s="36">
        <v>74393</v>
      </c>
      <c r="J39" s="37">
        <v>4894028</v>
      </c>
      <c r="K39" s="33">
        <v>8103094</v>
      </c>
      <c r="L39" s="34">
        <v>12381376</v>
      </c>
    </row>
    <row r="40" spans="1:12" ht="12.75">
      <c r="A40" s="43" t="s">
        <v>49</v>
      </c>
      <c r="B40" s="44" t="s">
        <v>48</v>
      </c>
      <c r="C40" s="45">
        <f>+C38+C39</f>
        <v>6576869</v>
      </c>
      <c r="D40" s="45">
        <f aca="true" t="shared" si="4" ref="D40:L40">+D38+D39</f>
        <v>3520298</v>
      </c>
      <c r="E40" s="46">
        <f t="shared" si="4"/>
        <v>-43289352</v>
      </c>
      <c r="F40" s="47">
        <f t="shared" si="4"/>
        <v>-53731447</v>
      </c>
      <c r="G40" s="45">
        <f t="shared" si="4"/>
        <v>45305552</v>
      </c>
      <c r="H40" s="46">
        <f t="shared" si="4"/>
        <v>45305552</v>
      </c>
      <c r="I40" s="48">
        <f t="shared" si="4"/>
        <v>-50496299</v>
      </c>
      <c r="J40" s="49">
        <f t="shared" si="4"/>
        <v>4290649</v>
      </c>
      <c r="K40" s="45">
        <f t="shared" si="4"/>
        <v>12171084</v>
      </c>
      <c r="L40" s="46">
        <f t="shared" si="4"/>
        <v>17121643</v>
      </c>
    </row>
    <row r="41" spans="1:12" ht="12.75">
      <c r="A41" s="50" t="s">
        <v>81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4207616</v>
      </c>
      <c r="D6" s="19">
        <v>4726351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12101231</v>
      </c>
      <c r="D7" s="19">
        <v>9160315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2610607</v>
      </c>
      <c r="D8" s="19">
        <v>3355834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15025401</v>
      </c>
      <c r="D9" s="19">
        <v>19465404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9188000</v>
      </c>
      <c r="D10" s="19">
        <v>12246347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312840</v>
      </c>
      <c r="D11" s="19">
        <v>387701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-37553718</v>
      </c>
      <c r="D14" s="19">
        <v>-36952444</v>
      </c>
      <c r="E14" s="20">
        <v>-45773246</v>
      </c>
      <c r="F14" s="21">
        <v>-60167552</v>
      </c>
      <c r="G14" s="19">
        <v>-59244581</v>
      </c>
      <c r="H14" s="20">
        <v>-59244581</v>
      </c>
      <c r="I14" s="22">
        <v>-49528771</v>
      </c>
      <c r="J14" s="23">
        <v>-65298899</v>
      </c>
      <c r="K14" s="19">
        <v>-68739601</v>
      </c>
      <c r="L14" s="20">
        <v>-72971170</v>
      </c>
    </row>
    <row r="15" spans="1:12" ht="12.75">
      <c r="A15" s="24" t="s">
        <v>30</v>
      </c>
      <c r="B15" s="18"/>
      <c r="C15" s="19">
        <v>-626420</v>
      </c>
      <c r="D15" s="19">
        <v>-1355929</v>
      </c>
      <c r="E15" s="20">
        <v>-2668396</v>
      </c>
      <c r="F15" s="21">
        <v>-912452</v>
      </c>
      <c r="G15" s="19">
        <v>-2180246</v>
      </c>
      <c r="H15" s="20">
        <v>-2180246</v>
      </c>
      <c r="I15" s="22">
        <v>-3212860</v>
      </c>
      <c r="J15" s="23">
        <v>-2126219</v>
      </c>
      <c r="K15" s="19">
        <v>-2137107</v>
      </c>
      <c r="L15" s="20">
        <v>-2172561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5265557</v>
      </c>
      <c r="D17" s="27">
        <f aca="true" t="shared" si="0" ref="D17:L17">SUM(D6:D16)</f>
        <v>11033579</v>
      </c>
      <c r="E17" s="28">
        <f t="shared" si="0"/>
        <v>-48441642</v>
      </c>
      <c r="F17" s="29">
        <f t="shared" si="0"/>
        <v>-61080004</v>
      </c>
      <c r="G17" s="27">
        <f t="shared" si="0"/>
        <v>-61424827</v>
      </c>
      <c r="H17" s="30">
        <f t="shared" si="0"/>
        <v>-61424827</v>
      </c>
      <c r="I17" s="29">
        <f t="shared" si="0"/>
        <v>-52741631</v>
      </c>
      <c r="J17" s="31">
        <f t="shared" si="0"/>
        <v>-67425118</v>
      </c>
      <c r="K17" s="27">
        <f t="shared" si="0"/>
        <v>-70876708</v>
      </c>
      <c r="L17" s="28">
        <f t="shared" si="0"/>
        <v>-75143731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-4530510</v>
      </c>
      <c r="D26" s="19">
        <v>-5977570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-4530510</v>
      </c>
      <c r="D27" s="27">
        <f aca="true" t="shared" si="1" ref="D27:L27">SUM(D21:D26)</f>
        <v>-5977570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15668</v>
      </c>
      <c r="D33" s="19">
        <v>24220</v>
      </c>
      <c r="E33" s="20">
        <v>-356</v>
      </c>
      <c r="F33" s="21">
        <v>132037</v>
      </c>
      <c r="G33" s="39">
        <v>-131681</v>
      </c>
      <c r="H33" s="40">
        <v>-131681</v>
      </c>
      <c r="I33" s="42">
        <v>-33454</v>
      </c>
      <c r="J33" s="23">
        <v>144849</v>
      </c>
      <c r="K33" s="19">
        <v>14485</v>
      </c>
      <c r="L33" s="20">
        <v>15933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-10544</v>
      </c>
      <c r="D35" s="19">
        <v>-22755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5124</v>
      </c>
      <c r="D36" s="27">
        <f aca="true" t="shared" si="2" ref="D36:L36">SUM(D31:D35)</f>
        <v>1465</v>
      </c>
      <c r="E36" s="28">
        <f t="shared" si="2"/>
        <v>-356</v>
      </c>
      <c r="F36" s="29">
        <f t="shared" si="2"/>
        <v>132037</v>
      </c>
      <c r="G36" s="27">
        <f t="shared" si="2"/>
        <v>-131681</v>
      </c>
      <c r="H36" s="28">
        <f t="shared" si="2"/>
        <v>-131681</v>
      </c>
      <c r="I36" s="30">
        <f t="shared" si="2"/>
        <v>-33454</v>
      </c>
      <c r="J36" s="31">
        <f t="shared" si="2"/>
        <v>144849</v>
      </c>
      <c r="K36" s="27">
        <f t="shared" si="2"/>
        <v>14485</v>
      </c>
      <c r="L36" s="28">
        <f t="shared" si="2"/>
        <v>15933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740171</v>
      </c>
      <c r="D38" s="33">
        <f aca="true" t="shared" si="3" ref="D38:L38">+D17+D27+D36</f>
        <v>5057474</v>
      </c>
      <c r="E38" s="34">
        <f t="shared" si="3"/>
        <v>-48441998</v>
      </c>
      <c r="F38" s="35">
        <f t="shared" si="3"/>
        <v>-60947967</v>
      </c>
      <c r="G38" s="33">
        <f t="shared" si="3"/>
        <v>-61556508</v>
      </c>
      <c r="H38" s="34">
        <f t="shared" si="3"/>
        <v>-61556508</v>
      </c>
      <c r="I38" s="36">
        <f t="shared" si="3"/>
        <v>-52775085</v>
      </c>
      <c r="J38" s="37">
        <f t="shared" si="3"/>
        <v>-67280269</v>
      </c>
      <c r="K38" s="33">
        <f t="shared" si="3"/>
        <v>-70862223</v>
      </c>
      <c r="L38" s="34">
        <f t="shared" si="3"/>
        <v>-75127798</v>
      </c>
    </row>
    <row r="39" spans="1:12" ht="12.75">
      <c r="A39" s="24" t="s">
        <v>47</v>
      </c>
      <c r="B39" s="18" t="s">
        <v>48</v>
      </c>
      <c r="C39" s="33">
        <v>790370</v>
      </c>
      <c r="D39" s="33">
        <v>1530543</v>
      </c>
      <c r="E39" s="34">
        <v>0</v>
      </c>
      <c r="F39" s="35">
        <v>1223163</v>
      </c>
      <c r="G39" s="33">
        <v>816764</v>
      </c>
      <c r="H39" s="34">
        <v>816764</v>
      </c>
      <c r="I39" s="36">
        <v>933210</v>
      </c>
      <c r="J39" s="37">
        <v>-17018309</v>
      </c>
      <c r="K39" s="33">
        <v>-36933391</v>
      </c>
      <c r="L39" s="34">
        <v>-50117710</v>
      </c>
    </row>
    <row r="40" spans="1:12" ht="12.75">
      <c r="A40" s="43" t="s">
        <v>49</v>
      </c>
      <c r="B40" s="44" t="s">
        <v>48</v>
      </c>
      <c r="C40" s="45">
        <f>+C38+C39</f>
        <v>1530541</v>
      </c>
      <c r="D40" s="45">
        <f aca="true" t="shared" si="4" ref="D40:L40">+D38+D39</f>
        <v>6588017</v>
      </c>
      <c r="E40" s="46">
        <f t="shared" si="4"/>
        <v>-48441998</v>
      </c>
      <c r="F40" s="47">
        <f t="shared" si="4"/>
        <v>-59724804</v>
      </c>
      <c r="G40" s="45">
        <f t="shared" si="4"/>
        <v>-60739744</v>
      </c>
      <c r="H40" s="46">
        <f t="shared" si="4"/>
        <v>-60739744</v>
      </c>
      <c r="I40" s="48">
        <f t="shared" si="4"/>
        <v>-51841875</v>
      </c>
      <c r="J40" s="49">
        <f t="shared" si="4"/>
        <v>-84298578</v>
      </c>
      <c r="K40" s="45">
        <f t="shared" si="4"/>
        <v>-107795614</v>
      </c>
      <c r="L40" s="46">
        <f t="shared" si="4"/>
        <v>-125245508</v>
      </c>
    </row>
    <row r="41" spans="1:12" ht="12.75">
      <c r="A41" s="50" t="s">
        <v>81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60746</v>
      </c>
      <c r="D6" s="19">
        <v>72008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0</v>
      </c>
      <c r="D7" s="19">
        <v>0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5155408</v>
      </c>
      <c r="D8" s="19">
        <v>130976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48754805</v>
      </c>
      <c r="D9" s="19">
        <v>42695477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0</v>
      </c>
      <c r="D10" s="19">
        <v>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1853637</v>
      </c>
      <c r="D11" s="19">
        <v>1466565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-64285175</v>
      </c>
      <c r="D14" s="19">
        <v>-54647805</v>
      </c>
      <c r="E14" s="20">
        <v>-56709467</v>
      </c>
      <c r="F14" s="21">
        <v>-68453993</v>
      </c>
      <c r="G14" s="19">
        <v>-70955533</v>
      </c>
      <c r="H14" s="20">
        <v>-70955533</v>
      </c>
      <c r="I14" s="22">
        <v>-67627716</v>
      </c>
      <c r="J14" s="23">
        <v>-71457380</v>
      </c>
      <c r="K14" s="19">
        <v>-69043756</v>
      </c>
      <c r="L14" s="20">
        <v>-72274694</v>
      </c>
    </row>
    <row r="15" spans="1:12" ht="12.75">
      <c r="A15" s="24" t="s">
        <v>30</v>
      </c>
      <c r="B15" s="18"/>
      <c r="C15" s="19">
        <v>-74732</v>
      </c>
      <c r="D15" s="19">
        <v>-53709</v>
      </c>
      <c r="E15" s="20">
        <v>-35510</v>
      </c>
      <c r="F15" s="21">
        <v>-100255</v>
      </c>
      <c r="G15" s="19">
        <v>-168628</v>
      </c>
      <c r="H15" s="20">
        <v>-168628</v>
      </c>
      <c r="I15" s="22">
        <v>-30305</v>
      </c>
      <c r="J15" s="23">
        <v>-168628</v>
      </c>
      <c r="K15" s="19">
        <v>-168628</v>
      </c>
      <c r="L15" s="20">
        <v>-168628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-232828</v>
      </c>
      <c r="F16" s="21">
        <v>-120000</v>
      </c>
      <c r="G16" s="19">
        <v>-146990</v>
      </c>
      <c r="H16" s="20">
        <v>-146990</v>
      </c>
      <c r="I16" s="22">
        <v>-122582</v>
      </c>
      <c r="J16" s="23">
        <v>-100000</v>
      </c>
      <c r="K16" s="19">
        <v>-100000</v>
      </c>
      <c r="L16" s="20">
        <v>-100000</v>
      </c>
    </row>
    <row r="17" spans="1:12" ht="12.75">
      <c r="A17" s="25" t="s">
        <v>32</v>
      </c>
      <c r="B17" s="26"/>
      <c r="C17" s="27">
        <f>SUM(C6:C16)</f>
        <v>-8535311</v>
      </c>
      <c r="D17" s="27">
        <f aca="true" t="shared" si="0" ref="D17:L17">SUM(D6:D16)</f>
        <v>-10336488</v>
      </c>
      <c r="E17" s="28">
        <f t="shared" si="0"/>
        <v>-56977805</v>
      </c>
      <c r="F17" s="29">
        <f t="shared" si="0"/>
        <v>-68674248</v>
      </c>
      <c r="G17" s="27">
        <f t="shared" si="0"/>
        <v>-71271151</v>
      </c>
      <c r="H17" s="30">
        <f t="shared" si="0"/>
        <v>-71271151</v>
      </c>
      <c r="I17" s="29">
        <f t="shared" si="0"/>
        <v>-67780603</v>
      </c>
      <c r="J17" s="31">
        <f t="shared" si="0"/>
        <v>-71726008</v>
      </c>
      <c r="K17" s="27">
        <f t="shared" si="0"/>
        <v>-69312384</v>
      </c>
      <c r="L17" s="28">
        <f t="shared" si="0"/>
        <v>-72543322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75914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1146</v>
      </c>
      <c r="F24" s="21">
        <v>-1146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-313541</v>
      </c>
      <c r="D26" s="19">
        <v>-284356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-237627</v>
      </c>
      <c r="D27" s="27">
        <f aca="true" t="shared" si="1" ref="D27:L27">SUM(D21:D26)</f>
        <v>-284356</v>
      </c>
      <c r="E27" s="28">
        <f t="shared" si="1"/>
        <v>1146</v>
      </c>
      <c r="F27" s="29">
        <f t="shared" si="1"/>
        <v>-1146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20696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0</v>
      </c>
      <c r="F33" s="21">
        <v>0</v>
      </c>
      <c r="G33" s="39">
        <v>0</v>
      </c>
      <c r="H33" s="40">
        <v>0</v>
      </c>
      <c r="I33" s="42">
        <v>244870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-104687</v>
      </c>
      <c r="D35" s="19">
        <v>-127193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-83991</v>
      </c>
      <c r="D36" s="27">
        <f aca="true" t="shared" si="2" ref="D36:L36">SUM(D31:D35)</f>
        <v>-127193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244870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-8856929</v>
      </c>
      <c r="D38" s="33">
        <f aca="true" t="shared" si="3" ref="D38:L38">+D17+D27+D36</f>
        <v>-10748037</v>
      </c>
      <c r="E38" s="34">
        <f t="shared" si="3"/>
        <v>-56976659</v>
      </c>
      <c r="F38" s="35">
        <f t="shared" si="3"/>
        <v>-68675394</v>
      </c>
      <c r="G38" s="33">
        <f t="shared" si="3"/>
        <v>-71271151</v>
      </c>
      <c r="H38" s="34">
        <f t="shared" si="3"/>
        <v>-71271151</v>
      </c>
      <c r="I38" s="36">
        <f t="shared" si="3"/>
        <v>-67535733</v>
      </c>
      <c r="J38" s="37">
        <f t="shared" si="3"/>
        <v>-71726008</v>
      </c>
      <c r="K38" s="33">
        <f t="shared" si="3"/>
        <v>-69312384</v>
      </c>
      <c r="L38" s="34">
        <f t="shared" si="3"/>
        <v>-72543322</v>
      </c>
    </row>
    <row r="39" spans="1:12" ht="12.75">
      <c r="A39" s="24" t="s">
        <v>47</v>
      </c>
      <c r="B39" s="18" t="s">
        <v>48</v>
      </c>
      <c r="C39" s="33">
        <v>27833079</v>
      </c>
      <c r="D39" s="33">
        <v>18976151</v>
      </c>
      <c r="E39" s="34">
        <v>0</v>
      </c>
      <c r="F39" s="35">
        <v>10641958</v>
      </c>
      <c r="G39" s="33">
        <v>10641958</v>
      </c>
      <c r="H39" s="34">
        <v>10641958</v>
      </c>
      <c r="I39" s="36">
        <v>11469352</v>
      </c>
      <c r="J39" s="37">
        <v>13933043</v>
      </c>
      <c r="K39" s="33">
        <v>9704414</v>
      </c>
      <c r="L39" s="34">
        <v>6620444</v>
      </c>
    </row>
    <row r="40" spans="1:12" ht="12.75">
      <c r="A40" s="43" t="s">
        <v>49</v>
      </c>
      <c r="B40" s="44" t="s">
        <v>48</v>
      </c>
      <c r="C40" s="45">
        <f>+C38+C39</f>
        <v>18976150</v>
      </c>
      <c r="D40" s="45">
        <f aca="true" t="shared" si="4" ref="D40:L40">+D38+D39</f>
        <v>8228114</v>
      </c>
      <c r="E40" s="46">
        <f t="shared" si="4"/>
        <v>-56976659</v>
      </c>
      <c r="F40" s="47">
        <f t="shared" si="4"/>
        <v>-58033436</v>
      </c>
      <c r="G40" s="45">
        <f t="shared" si="4"/>
        <v>-60629193</v>
      </c>
      <c r="H40" s="46">
        <f t="shared" si="4"/>
        <v>-60629193</v>
      </c>
      <c r="I40" s="48">
        <f t="shared" si="4"/>
        <v>-56066381</v>
      </c>
      <c r="J40" s="49">
        <f t="shared" si="4"/>
        <v>-57792965</v>
      </c>
      <c r="K40" s="45">
        <f t="shared" si="4"/>
        <v>-59607970</v>
      </c>
      <c r="L40" s="46">
        <f t="shared" si="4"/>
        <v>-65922878</v>
      </c>
    </row>
    <row r="41" spans="1:12" ht="12.75">
      <c r="A41" s="50" t="s">
        <v>81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139042</v>
      </c>
      <c r="D6" s="19">
        <v>2137164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5781659</v>
      </c>
      <c r="K6" s="19">
        <v>6128558</v>
      </c>
      <c r="L6" s="20">
        <v>6496271</v>
      </c>
    </row>
    <row r="7" spans="1:12" ht="12.75">
      <c r="A7" s="24" t="s">
        <v>21</v>
      </c>
      <c r="B7" s="18"/>
      <c r="C7" s="19">
        <v>0</v>
      </c>
      <c r="D7" s="19">
        <v>9897253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20151383</v>
      </c>
      <c r="K7" s="19">
        <v>23933094</v>
      </c>
      <c r="L7" s="20">
        <v>33033611</v>
      </c>
    </row>
    <row r="8" spans="1:12" ht="12.75">
      <c r="A8" s="24" t="s">
        <v>22</v>
      </c>
      <c r="B8" s="18"/>
      <c r="C8" s="19">
        <v>0</v>
      </c>
      <c r="D8" s="19">
        <v>8488344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8296465</v>
      </c>
      <c r="K8" s="19">
        <v>8673480</v>
      </c>
      <c r="L8" s="20">
        <v>9069336</v>
      </c>
    </row>
    <row r="9" spans="1:12" ht="12.75">
      <c r="A9" s="24" t="s">
        <v>23</v>
      </c>
      <c r="B9" s="18" t="s">
        <v>24</v>
      </c>
      <c r="C9" s="19">
        <v>0</v>
      </c>
      <c r="D9" s="19">
        <v>30609345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0</v>
      </c>
      <c r="D10" s="19">
        <v>2101090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14975000</v>
      </c>
      <c r="K10" s="19">
        <v>12190000</v>
      </c>
      <c r="L10" s="20">
        <v>12727000</v>
      </c>
    </row>
    <row r="11" spans="1:12" ht="12.75">
      <c r="A11" s="24" t="s">
        <v>26</v>
      </c>
      <c r="B11" s="18"/>
      <c r="C11" s="19">
        <v>3788084</v>
      </c>
      <c r="D11" s="19">
        <v>4354741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2265993</v>
      </c>
      <c r="K11" s="19">
        <v>2401953</v>
      </c>
      <c r="L11" s="20">
        <v>2546069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-74993626</v>
      </c>
      <c r="D14" s="19">
        <v>-48952446</v>
      </c>
      <c r="E14" s="20">
        <v>-35404668</v>
      </c>
      <c r="F14" s="21">
        <v>-90883273</v>
      </c>
      <c r="G14" s="19">
        <v>-88085150</v>
      </c>
      <c r="H14" s="20">
        <v>-88085150</v>
      </c>
      <c r="I14" s="22">
        <v>-77885785</v>
      </c>
      <c r="J14" s="23">
        <v>-85134842</v>
      </c>
      <c r="K14" s="19">
        <v>-88936265</v>
      </c>
      <c r="L14" s="20">
        <v>-94274209</v>
      </c>
    </row>
    <row r="15" spans="1:12" ht="12.75">
      <c r="A15" s="24" t="s">
        <v>30</v>
      </c>
      <c r="B15" s="18"/>
      <c r="C15" s="19">
        <v>-4192106</v>
      </c>
      <c r="D15" s="19">
        <v>-5600262</v>
      </c>
      <c r="E15" s="20">
        <v>-313896</v>
      </c>
      <c r="F15" s="21">
        <v>-618722</v>
      </c>
      <c r="G15" s="19">
        <v>-6800003</v>
      </c>
      <c r="H15" s="20">
        <v>-6800003</v>
      </c>
      <c r="I15" s="22">
        <v>-6567768</v>
      </c>
      <c r="J15" s="23">
        <v>-5801799</v>
      </c>
      <c r="K15" s="19">
        <v>-6149907</v>
      </c>
      <c r="L15" s="20">
        <v>-6518901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-82385</v>
      </c>
      <c r="K16" s="19">
        <v>-87329</v>
      </c>
      <c r="L16" s="20">
        <v>-92568</v>
      </c>
    </row>
    <row r="17" spans="1:12" ht="12.75">
      <c r="A17" s="25" t="s">
        <v>32</v>
      </c>
      <c r="B17" s="26"/>
      <c r="C17" s="27">
        <f>SUM(C6:C16)</f>
        <v>-75258606</v>
      </c>
      <c r="D17" s="27">
        <f aca="true" t="shared" si="0" ref="D17:L17">SUM(D6:D16)</f>
        <v>3035229</v>
      </c>
      <c r="E17" s="28">
        <f t="shared" si="0"/>
        <v>-35718564</v>
      </c>
      <c r="F17" s="29">
        <f t="shared" si="0"/>
        <v>-91501995</v>
      </c>
      <c r="G17" s="27">
        <f t="shared" si="0"/>
        <v>-94885153</v>
      </c>
      <c r="H17" s="30">
        <f t="shared" si="0"/>
        <v>-94885153</v>
      </c>
      <c r="I17" s="29">
        <f t="shared" si="0"/>
        <v>-84453553</v>
      </c>
      <c r="J17" s="31">
        <f t="shared" si="0"/>
        <v>-39548526</v>
      </c>
      <c r="K17" s="27">
        <f t="shared" si="0"/>
        <v>-41846416</v>
      </c>
      <c r="L17" s="28">
        <f t="shared" si="0"/>
        <v>-37013391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0</v>
      </c>
      <c r="D26" s="19">
        <v>-4642783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0</v>
      </c>
      <c r="D27" s="27">
        <f aca="true" t="shared" si="1" ref="D27:L27">SUM(D21:D26)</f>
        <v>-4642783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288249</v>
      </c>
      <c r="D31" s="19">
        <v>1855563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21204</v>
      </c>
      <c r="F33" s="21">
        <v>-21186</v>
      </c>
      <c r="G33" s="39">
        <v>0</v>
      </c>
      <c r="H33" s="40">
        <v>0</v>
      </c>
      <c r="I33" s="42">
        <v>14316366</v>
      </c>
      <c r="J33" s="23">
        <v>10</v>
      </c>
      <c r="K33" s="19">
        <v>-10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-246516</v>
      </c>
      <c r="D35" s="19">
        <v>-286899</v>
      </c>
      <c r="E35" s="20">
        <v>0</v>
      </c>
      <c r="F35" s="21">
        <v>0</v>
      </c>
      <c r="G35" s="19">
        <v>0</v>
      </c>
      <c r="H35" s="20">
        <v>0</v>
      </c>
      <c r="I35" s="22">
        <v>91361</v>
      </c>
      <c r="J35" s="23">
        <v>1</v>
      </c>
      <c r="K35" s="19">
        <v>1</v>
      </c>
      <c r="L35" s="20">
        <v>1</v>
      </c>
    </row>
    <row r="36" spans="1:12" ht="12.75">
      <c r="A36" s="25" t="s">
        <v>45</v>
      </c>
      <c r="B36" s="26"/>
      <c r="C36" s="27">
        <f>SUM(C31:C35)</f>
        <v>41733</v>
      </c>
      <c r="D36" s="27">
        <f aca="true" t="shared" si="2" ref="D36:L36">SUM(D31:D35)</f>
        <v>1568664</v>
      </c>
      <c r="E36" s="28">
        <f t="shared" si="2"/>
        <v>21204</v>
      </c>
      <c r="F36" s="29">
        <f t="shared" si="2"/>
        <v>-21186</v>
      </c>
      <c r="G36" s="27">
        <f t="shared" si="2"/>
        <v>0</v>
      </c>
      <c r="H36" s="28">
        <f t="shared" si="2"/>
        <v>0</v>
      </c>
      <c r="I36" s="30">
        <f t="shared" si="2"/>
        <v>14407727</v>
      </c>
      <c r="J36" s="31">
        <f t="shared" si="2"/>
        <v>11</v>
      </c>
      <c r="K36" s="27">
        <f t="shared" si="2"/>
        <v>-9</v>
      </c>
      <c r="L36" s="28">
        <f t="shared" si="2"/>
        <v>1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-75216873</v>
      </c>
      <c r="D38" s="33">
        <f aca="true" t="shared" si="3" ref="D38:L38">+D17+D27+D36</f>
        <v>-38890</v>
      </c>
      <c r="E38" s="34">
        <f t="shared" si="3"/>
        <v>-35697360</v>
      </c>
      <c r="F38" s="35">
        <f t="shared" si="3"/>
        <v>-91523181</v>
      </c>
      <c r="G38" s="33">
        <f t="shared" si="3"/>
        <v>-94885153</v>
      </c>
      <c r="H38" s="34">
        <f t="shared" si="3"/>
        <v>-94885153</v>
      </c>
      <c r="I38" s="36">
        <f t="shared" si="3"/>
        <v>-70045826</v>
      </c>
      <c r="J38" s="37">
        <f t="shared" si="3"/>
        <v>-39548515</v>
      </c>
      <c r="K38" s="33">
        <f t="shared" si="3"/>
        <v>-41846425</v>
      </c>
      <c r="L38" s="34">
        <f t="shared" si="3"/>
        <v>-37013390</v>
      </c>
    </row>
    <row r="39" spans="1:12" ht="12.75">
      <c r="A39" s="24" t="s">
        <v>47</v>
      </c>
      <c r="B39" s="18" t="s">
        <v>48</v>
      </c>
      <c r="C39" s="33">
        <v>2431909</v>
      </c>
      <c r="D39" s="33">
        <v>2567716</v>
      </c>
      <c r="E39" s="34">
        <v>0</v>
      </c>
      <c r="F39" s="35">
        <v>16</v>
      </c>
      <c r="G39" s="33">
        <v>5361797</v>
      </c>
      <c r="H39" s="34">
        <v>5361797</v>
      </c>
      <c r="I39" s="36">
        <v>-2605180</v>
      </c>
      <c r="J39" s="37">
        <v>31</v>
      </c>
      <c r="K39" s="33">
        <v>16</v>
      </c>
      <c r="L39" s="34">
        <v>16</v>
      </c>
    </row>
    <row r="40" spans="1:12" ht="12.75">
      <c r="A40" s="43" t="s">
        <v>49</v>
      </c>
      <c r="B40" s="44" t="s">
        <v>48</v>
      </c>
      <c r="C40" s="45">
        <f>+C38+C39</f>
        <v>-72784964</v>
      </c>
      <c r="D40" s="45">
        <f aca="true" t="shared" si="4" ref="D40:L40">+D38+D39</f>
        <v>2528826</v>
      </c>
      <c r="E40" s="46">
        <f t="shared" si="4"/>
        <v>-35697360</v>
      </c>
      <c r="F40" s="47">
        <f t="shared" si="4"/>
        <v>-91523165</v>
      </c>
      <c r="G40" s="45">
        <f t="shared" si="4"/>
        <v>-89523356</v>
      </c>
      <c r="H40" s="46">
        <f t="shared" si="4"/>
        <v>-89523356</v>
      </c>
      <c r="I40" s="48">
        <f t="shared" si="4"/>
        <v>-72651006</v>
      </c>
      <c r="J40" s="49">
        <f t="shared" si="4"/>
        <v>-39548484</v>
      </c>
      <c r="K40" s="45">
        <f t="shared" si="4"/>
        <v>-41846409</v>
      </c>
      <c r="L40" s="46">
        <f t="shared" si="4"/>
        <v>-37013374</v>
      </c>
    </row>
    <row r="41" spans="1:12" ht="12.75">
      <c r="A41" s="50" t="s">
        <v>81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9254081</v>
      </c>
      <c r="D6" s="19">
        <v>8241550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346268</v>
      </c>
      <c r="K6" s="19">
        <v>367044</v>
      </c>
      <c r="L6" s="20">
        <v>389066</v>
      </c>
    </row>
    <row r="7" spans="1:12" ht="12.75">
      <c r="A7" s="24" t="s">
        <v>21</v>
      </c>
      <c r="B7" s="18"/>
      <c r="C7" s="19">
        <v>16349244</v>
      </c>
      <c r="D7" s="19">
        <v>25429513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21520037</v>
      </c>
      <c r="D8" s="19">
        <v>10573690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65491452</v>
      </c>
      <c r="K8" s="19">
        <v>69474532</v>
      </c>
      <c r="L8" s="20">
        <v>73980608</v>
      </c>
    </row>
    <row r="9" spans="1:12" ht="12.75">
      <c r="A9" s="24" t="s">
        <v>23</v>
      </c>
      <c r="B9" s="18" t="s">
        <v>24</v>
      </c>
      <c r="C9" s="19">
        <v>57163805</v>
      </c>
      <c r="D9" s="19">
        <v>42925003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41802311</v>
      </c>
      <c r="D10" s="19">
        <v>30437424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2706854</v>
      </c>
      <c r="D11" s="19">
        <v>2966508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3529354</v>
      </c>
      <c r="K11" s="19">
        <v>3749194</v>
      </c>
      <c r="L11" s="20">
        <v>3982791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-80909891</v>
      </c>
      <c r="D14" s="19">
        <v>-96227694</v>
      </c>
      <c r="E14" s="20">
        <v>-104458200</v>
      </c>
      <c r="F14" s="21">
        <v>-117353040</v>
      </c>
      <c r="G14" s="19">
        <v>-121333890</v>
      </c>
      <c r="H14" s="20">
        <v>-121333890</v>
      </c>
      <c r="I14" s="22">
        <v>-102272301</v>
      </c>
      <c r="J14" s="23">
        <v>-131749354</v>
      </c>
      <c r="K14" s="19">
        <v>-137042748</v>
      </c>
      <c r="L14" s="20">
        <v>-145646366</v>
      </c>
    </row>
    <row r="15" spans="1:12" ht="12.75">
      <c r="A15" s="24" t="s">
        <v>30</v>
      </c>
      <c r="B15" s="18"/>
      <c r="C15" s="19">
        <v>-1814409</v>
      </c>
      <c r="D15" s="19">
        <v>-3947340</v>
      </c>
      <c r="E15" s="20">
        <v>-75415</v>
      </c>
      <c r="F15" s="21">
        <v>-7992</v>
      </c>
      <c r="G15" s="19">
        <v>-12000</v>
      </c>
      <c r="H15" s="20">
        <v>-12000</v>
      </c>
      <c r="I15" s="22">
        <v>-12000</v>
      </c>
      <c r="J15" s="23">
        <v>-13200</v>
      </c>
      <c r="K15" s="19">
        <v>-14520</v>
      </c>
      <c r="L15" s="20">
        <v>-15972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-27865</v>
      </c>
      <c r="F16" s="21">
        <v>-39996</v>
      </c>
      <c r="G16" s="19">
        <v>-40000</v>
      </c>
      <c r="H16" s="20">
        <v>-40000</v>
      </c>
      <c r="I16" s="22">
        <v>-20191</v>
      </c>
      <c r="J16" s="23">
        <v>-40000</v>
      </c>
      <c r="K16" s="19">
        <v>-40000</v>
      </c>
      <c r="L16" s="20">
        <v>-40000</v>
      </c>
    </row>
    <row r="17" spans="1:12" ht="12.75">
      <c r="A17" s="25" t="s">
        <v>32</v>
      </c>
      <c r="B17" s="26"/>
      <c r="C17" s="27">
        <f>SUM(C6:C16)</f>
        <v>66072032</v>
      </c>
      <c r="D17" s="27">
        <f aca="true" t="shared" si="0" ref="D17:L17">SUM(D6:D16)</f>
        <v>20398654</v>
      </c>
      <c r="E17" s="28">
        <f t="shared" si="0"/>
        <v>-104561480</v>
      </c>
      <c r="F17" s="29">
        <f t="shared" si="0"/>
        <v>-117401028</v>
      </c>
      <c r="G17" s="27">
        <f t="shared" si="0"/>
        <v>-121385890</v>
      </c>
      <c r="H17" s="30">
        <f t="shared" si="0"/>
        <v>-121385890</v>
      </c>
      <c r="I17" s="29">
        <f t="shared" si="0"/>
        <v>-102304492</v>
      </c>
      <c r="J17" s="31">
        <f t="shared" si="0"/>
        <v>-62435480</v>
      </c>
      <c r="K17" s="27">
        <f t="shared" si="0"/>
        <v>-63506498</v>
      </c>
      <c r="L17" s="28">
        <f t="shared" si="0"/>
        <v>-67349873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175203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-413426</v>
      </c>
      <c r="F24" s="21">
        <v>413426</v>
      </c>
      <c r="G24" s="19">
        <v>-413426</v>
      </c>
      <c r="H24" s="20">
        <v>-413426</v>
      </c>
      <c r="I24" s="22">
        <v>375416</v>
      </c>
      <c r="J24" s="23">
        <v>-38009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-64578683</v>
      </c>
      <c r="D26" s="19">
        <v>-23568337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-64578683</v>
      </c>
      <c r="D27" s="27">
        <f aca="true" t="shared" si="1" ref="D27:L27">SUM(D21:D26)</f>
        <v>-23393134</v>
      </c>
      <c r="E27" s="28">
        <f t="shared" si="1"/>
        <v>-413426</v>
      </c>
      <c r="F27" s="29">
        <f t="shared" si="1"/>
        <v>413426</v>
      </c>
      <c r="G27" s="27">
        <f t="shared" si="1"/>
        <v>-413426</v>
      </c>
      <c r="H27" s="28">
        <f t="shared" si="1"/>
        <v>-413426</v>
      </c>
      <c r="I27" s="30">
        <f t="shared" si="1"/>
        <v>375416</v>
      </c>
      <c r="J27" s="31">
        <f t="shared" si="1"/>
        <v>-38009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1631000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5587613</v>
      </c>
      <c r="F33" s="21">
        <v>-5587613</v>
      </c>
      <c r="G33" s="39">
        <v>1019870</v>
      </c>
      <c r="H33" s="40">
        <v>1019870</v>
      </c>
      <c r="I33" s="42">
        <v>-1086359</v>
      </c>
      <c r="J33" s="23">
        <v>-49547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-693019</v>
      </c>
      <c r="D35" s="19">
        <v>-770471</v>
      </c>
      <c r="E35" s="20">
        <v>-2410315</v>
      </c>
      <c r="F35" s="21">
        <v>0</v>
      </c>
      <c r="G35" s="19">
        <v>-2410313</v>
      </c>
      <c r="H35" s="20">
        <v>-2410313</v>
      </c>
      <c r="I35" s="22">
        <v>0</v>
      </c>
      <c r="J35" s="23">
        <v>-2410313</v>
      </c>
      <c r="K35" s="19">
        <v>-2410313</v>
      </c>
      <c r="L35" s="20">
        <v>-2410313</v>
      </c>
    </row>
    <row r="36" spans="1:12" ht="12.75">
      <c r="A36" s="25" t="s">
        <v>45</v>
      </c>
      <c r="B36" s="26"/>
      <c r="C36" s="27">
        <f>SUM(C31:C35)</f>
        <v>-693019</v>
      </c>
      <c r="D36" s="27">
        <f aca="true" t="shared" si="2" ref="D36:L36">SUM(D31:D35)</f>
        <v>860529</v>
      </c>
      <c r="E36" s="28">
        <f t="shared" si="2"/>
        <v>3177298</v>
      </c>
      <c r="F36" s="29">
        <f t="shared" si="2"/>
        <v>-5587613</v>
      </c>
      <c r="G36" s="27">
        <f t="shared" si="2"/>
        <v>-1390443</v>
      </c>
      <c r="H36" s="28">
        <f t="shared" si="2"/>
        <v>-1390443</v>
      </c>
      <c r="I36" s="30">
        <f t="shared" si="2"/>
        <v>-1086359</v>
      </c>
      <c r="J36" s="31">
        <f t="shared" si="2"/>
        <v>-2459860</v>
      </c>
      <c r="K36" s="27">
        <f t="shared" si="2"/>
        <v>-2410313</v>
      </c>
      <c r="L36" s="28">
        <f t="shared" si="2"/>
        <v>-2410313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800330</v>
      </c>
      <c r="D38" s="33">
        <f aca="true" t="shared" si="3" ref="D38:L38">+D17+D27+D36</f>
        <v>-2133951</v>
      </c>
      <c r="E38" s="34">
        <f t="shared" si="3"/>
        <v>-101797608</v>
      </c>
      <c r="F38" s="35">
        <f t="shared" si="3"/>
        <v>-122575215</v>
      </c>
      <c r="G38" s="33">
        <f t="shared" si="3"/>
        <v>-123189759</v>
      </c>
      <c r="H38" s="34">
        <f t="shared" si="3"/>
        <v>-123189759</v>
      </c>
      <c r="I38" s="36">
        <f t="shared" si="3"/>
        <v>-103015435</v>
      </c>
      <c r="J38" s="37">
        <f t="shared" si="3"/>
        <v>-64933349</v>
      </c>
      <c r="K38" s="33">
        <f t="shared" si="3"/>
        <v>-65916811</v>
      </c>
      <c r="L38" s="34">
        <f t="shared" si="3"/>
        <v>-69760186</v>
      </c>
    </row>
    <row r="39" spans="1:12" ht="12.75">
      <c r="A39" s="24" t="s">
        <v>47</v>
      </c>
      <c r="B39" s="18" t="s">
        <v>48</v>
      </c>
      <c r="C39" s="33">
        <v>18447777</v>
      </c>
      <c r="D39" s="33">
        <v>19248106</v>
      </c>
      <c r="E39" s="34">
        <v>15486552</v>
      </c>
      <c r="F39" s="35">
        <v>0</v>
      </c>
      <c r="G39" s="33">
        <v>15489130</v>
      </c>
      <c r="H39" s="34">
        <v>15489130</v>
      </c>
      <c r="I39" s="36">
        <v>-39309455</v>
      </c>
      <c r="J39" s="37">
        <v>-175465606</v>
      </c>
      <c r="K39" s="33">
        <v>-222123380</v>
      </c>
      <c r="L39" s="34">
        <v>-257762343</v>
      </c>
    </row>
    <row r="40" spans="1:12" ht="12.75">
      <c r="A40" s="43" t="s">
        <v>49</v>
      </c>
      <c r="B40" s="44" t="s">
        <v>48</v>
      </c>
      <c r="C40" s="45">
        <f>+C38+C39</f>
        <v>19248107</v>
      </c>
      <c r="D40" s="45">
        <f aca="true" t="shared" si="4" ref="D40:L40">+D38+D39</f>
        <v>17114155</v>
      </c>
      <c r="E40" s="46">
        <f t="shared" si="4"/>
        <v>-86311056</v>
      </c>
      <c r="F40" s="47">
        <f t="shared" si="4"/>
        <v>-122575215</v>
      </c>
      <c r="G40" s="45">
        <f t="shared" si="4"/>
        <v>-107700629</v>
      </c>
      <c r="H40" s="46">
        <f t="shared" si="4"/>
        <v>-107700629</v>
      </c>
      <c r="I40" s="48">
        <f t="shared" si="4"/>
        <v>-142324890</v>
      </c>
      <c r="J40" s="49">
        <f t="shared" si="4"/>
        <v>-240398955</v>
      </c>
      <c r="K40" s="45">
        <f t="shared" si="4"/>
        <v>-288040191</v>
      </c>
      <c r="L40" s="46">
        <f t="shared" si="4"/>
        <v>-327522529</v>
      </c>
    </row>
    <row r="41" spans="1:12" ht="12.75">
      <c r="A41" s="50" t="s">
        <v>81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19245853</v>
      </c>
      <c r="D6" s="19">
        <v>22851095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94705766</v>
      </c>
      <c r="D7" s="19">
        <v>102246868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8672450</v>
      </c>
      <c r="D8" s="19">
        <v>9810808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42852512</v>
      </c>
      <c r="D9" s="19">
        <v>40220691</v>
      </c>
      <c r="E9" s="20">
        <v>-2117525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10774586</v>
      </c>
      <c r="D10" s="19">
        <v>9338964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1759539</v>
      </c>
      <c r="D11" s="19">
        <v>2272236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-154090074</v>
      </c>
      <c r="D14" s="19">
        <v>-172579346</v>
      </c>
      <c r="E14" s="20">
        <v>218441892</v>
      </c>
      <c r="F14" s="21">
        <v>-219403261</v>
      </c>
      <c r="G14" s="19">
        <v>-217566583</v>
      </c>
      <c r="H14" s="20">
        <v>-217566583</v>
      </c>
      <c r="I14" s="22">
        <v>-203198459</v>
      </c>
      <c r="J14" s="23">
        <v>-223603151</v>
      </c>
      <c r="K14" s="19">
        <v>-233032369</v>
      </c>
      <c r="L14" s="20">
        <v>-247516140</v>
      </c>
    </row>
    <row r="15" spans="1:12" ht="12.75">
      <c r="A15" s="24" t="s">
        <v>30</v>
      </c>
      <c r="B15" s="18"/>
      <c r="C15" s="19">
        <v>-1761341</v>
      </c>
      <c r="D15" s="19">
        <v>-3364773</v>
      </c>
      <c r="E15" s="20">
        <v>-626858</v>
      </c>
      <c r="F15" s="21">
        <v>-1835925</v>
      </c>
      <c r="G15" s="19">
        <v>-1855925</v>
      </c>
      <c r="H15" s="20">
        <v>-1855925</v>
      </c>
      <c r="I15" s="22">
        <v>-14255345</v>
      </c>
      <c r="J15" s="23">
        <v>-2038216</v>
      </c>
      <c r="K15" s="19">
        <v>-1915409</v>
      </c>
      <c r="L15" s="20">
        <v>-1478113</v>
      </c>
    </row>
    <row r="16" spans="1:12" ht="12.75">
      <c r="A16" s="24" t="s">
        <v>31</v>
      </c>
      <c r="B16" s="18" t="s">
        <v>24</v>
      </c>
      <c r="C16" s="19">
        <v>-247049</v>
      </c>
      <c r="D16" s="19">
        <v>0</v>
      </c>
      <c r="E16" s="20">
        <v>0</v>
      </c>
      <c r="F16" s="21">
        <v>-1000000</v>
      </c>
      <c r="G16" s="19">
        <v>-1000000</v>
      </c>
      <c r="H16" s="20">
        <v>-1000000</v>
      </c>
      <c r="I16" s="22">
        <v>-4293193</v>
      </c>
      <c r="J16" s="23">
        <v>-1220000</v>
      </c>
      <c r="K16" s="19">
        <v>-1293200</v>
      </c>
      <c r="L16" s="20">
        <v>-1370792</v>
      </c>
    </row>
    <row r="17" spans="1:12" ht="12.75">
      <c r="A17" s="25" t="s">
        <v>32</v>
      </c>
      <c r="B17" s="26"/>
      <c r="C17" s="27">
        <f>SUM(C6:C16)</f>
        <v>21912242</v>
      </c>
      <c r="D17" s="27">
        <f aca="true" t="shared" si="0" ref="D17:L17">SUM(D6:D16)</f>
        <v>10796543</v>
      </c>
      <c r="E17" s="28">
        <f t="shared" si="0"/>
        <v>215697509</v>
      </c>
      <c r="F17" s="29">
        <f t="shared" si="0"/>
        <v>-222239186</v>
      </c>
      <c r="G17" s="27">
        <f t="shared" si="0"/>
        <v>-220422508</v>
      </c>
      <c r="H17" s="30">
        <f t="shared" si="0"/>
        <v>-220422508</v>
      </c>
      <c r="I17" s="29">
        <f t="shared" si="0"/>
        <v>-221746997</v>
      </c>
      <c r="J17" s="31">
        <f t="shared" si="0"/>
        <v>-226861367</v>
      </c>
      <c r="K17" s="27">
        <f t="shared" si="0"/>
        <v>-236240978</v>
      </c>
      <c r="L17" s="28">
        <f t="shared" si="0"/>
        <v>-250365045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91355</v>
      </c>
      <c r="D21" s="19">
        <v>94044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-105</v>
      </c>
      <c r="D23" s="19">
        <v>-120</v>
      </c>
      <c r="E23" s="20">
        <v>-8698928</v>
      </c>
      <c r="F23" s="38">
        <v>8698928</v>
      </c>
      <c r="G23" s="39">
        <v>0</v>
      </c>
      <c r="H23" s="40">
        <v>0</v>
      </c>
      <c r="I23" s="22">
        <v>0</v>
      </c>
      <c r="J23" s="41">
        <v>-1507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-29214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-11645533</v>
      </c>
      <c r="D26" s="19">
        <v>-22081139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-11554283</v>
      </c>
      <c r="D27" s="27">
        <f aca="true" t="shared" si="1" ref="D27:L27">SUM(D21:D26)</f>
        <v>-21987215</v>
      </c>
      <c r="E27" s="28">
        <f t="shared" si="1"/>
        <v>-8698928</v>
      </c>
      <c r="F27" s="29">
        <f t="shared" si="1"/>
        <v>8698928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-30721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1156171</v>
      </c>
      <c r="D32" s="19">
        <v>9497458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360508</v>
      </c>
      <c r="F33" s="21">
        <v>-360490</v>
      </c>
      <c r="G33" s="39">
        <v>0</v>
      </c>
      <c r="H33" s="40">
        <v>0</v>
      </c>
      <c r="I33" s="42">
        <v>1718585</v>
      </c>
      <c r="J33" s="23">
        <v>2557149</v>
      </c>
      <c r="K33" s="19">
        <v>15018</v>
      </c>
      <c r="L33" s="20">
        <v>20000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-2684018</v>
      </c>
      <c r="D35" s="19">
        <v>-3046258</v>
      </c>
      <c r="E35" s="20">
        <v>0</v>
      </c>
      <c r="F35" s="21">
        <v>0</v>
      </c>
      <c r="G35" s="19">
        <v>0</v>
      </c>
      <c r="H35" s="20">
        <v>0</v>
      </c>
      <c r="I35" s="22">
        <v>-3331705</v>
      </c>
      <c r="J35" s="23">
        <v>-527150</v>
      </c>
      <c r="K35" s="19">
        <v>-448077</v>
      </c>
      <c r="L35" s="20">
        <v>-380866</v>
      </c>
    </row>
    <row r="36" spans="1:12" ht="12.75">
      <c r="A36" s="25" t="s">
        <v>45</v>
      </c>
      <c r="B36" s="26"/>
      <c r="C36" s="27">
        <f>SUM(C31:C35)</f>
        <v>-1527847</v>
      </c>
      <c r="D36" s="27">
        <f aca="true" t="shared" si="2" ref="D36:L36">SUM(D31:D35)</f>
        <v>6451200</v>
      </c>
      <c r="E36" s="28">
        <f t="shared" si="2"/>
        <v>360508</v>
      </c>
      <c r="F36" s="29">
        <f t="shared" si="2"/>
        <v>-360490</v>
      </c>
      <c r="G36" s="27">
        <f t="shared" si="2"/>
        <v>0</v>
      </c>
      <c r="H36" s="28">
        <f t="shared" si="2"/>
        <v>0</v>
      </c>
      <c r="I36" s="30">
        <f t="shared" si="2"/>
        <v>-1613120</v>
      </c>
      <c r="J36" s="31">
        <f t="shared" si="2"/>
        <v>2029999</v>
      </c>
      <c r="K36" s="27">
        <f t="shared" si="2"/>
        <v>-433059</v>
      </c>
      <c r="L36" s="28">
        <f t="shared" si="2"/>
        <v>-360866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8830112</v>
      </c>
      <c r="D38" s="33">
        <f aca="true" t="shared" si="3" ref="D38:L38">+D17+D27+D36</f>
        <v>-4739472</v>
      </c>
      <c r="E38" s="34">
        <f t="shared" si="3"/>
        <v>207359089</v>
      </c>
      <c r="F38" s="35">
        <f t="shared" si="3"/>
        <v>-213900748</v>
      </c>
      <c r="G38" s="33">
        <f t="shared" si="3"/>
        <v>-220422508</v>
      </c>
      <c r="H38" s="34">
        <f t="shared" si="3"/>
        <v>-220422508</v>
      </c>
      <c r="I38" s="36">
        <f t="shared" si="3"/>
        <v>-223360117</v>
      </c>
      <c r="J38" s="37">
        <f t="shared" si="3"/>
        <v>-224862089</v>
      </c>
      <c r="K38" s="33">
        <f t="shared" si="3"/>
        <v>-236674037</v>
      </c>
      <c r="L38" s="34">
        <f t="shared" si="3"/>
        <v>-250725911</v>
      </c>
    </row>
    <row r="39" spans="1:12" ht="12.75">
      <c r="A39" s="24" t="s">
        <v>47</v>
      </c>
      <c r="B39" s="18" t="s">
        <v>48</v>
      </c>
      <c r="C39" s="33">
        <v>-1306402</v>
      </c>
      <c r="D39" s="33">
        <v>7523712</v>
      </c>
      <c r="E39" s="34">
        <v>0</v>
      </c>
      <c r="F39" s="35">
        <v>3</v>
      </c>
      <c r="G39" s="33">
        <v>16</v>
      </c>
      <c r="H39" s="34">
        <v>16</v>
      </c>
      <c r="I39" s="36">
        <v>7932141</v>
      </c>
      <c r="J39" s="37">
        <v>-7769657</v>
      </c>
      <c r="K39" s="33">
        <v>-7847354</v>
      </c>
      <c r="L39" s="34">
        <v>-7965065</v>
      </c>
    </row>
    <row r="40" spans="1:12" ht="12.75">
      <c r="A40" s="43" t="s">
        <v>49</v>
      </c>
      <c r="B40" s="44" t="s">
        <v>48</v>
      </c>
      <c r="C40" s="45">
        <f>+C38+C39</f>
        <v>7523710</v>
      </c>
      <c r="D40" s="45">
        <f aca="true" t="shared" si="4" ref="D40:L40">+D38+D39</f>
        <v>2784240</v>
      </c>
      <c r="E40" s="46">
        <f t="shared" si="4"/>
        <v>207359089</v>
      </c>
      <c r="F40" s="47">
        <f t="shared" si="4"/>
        <v>-213900745</v>
      </c>
      <c r="G40" s="45">
        <f t="shared" si="4"/>
        <v>-220422492</v>
      </c>
      <c r="H40" s="46">
        <f t="shared" si="4"/>
        <v>-220422492</v>
      </c>
      <c r="I40" s="48">
        <f t="shared" si="4"/>
        <v>-215427976</v>
      </c>
      <c r="J40" s="49">
        <f t="shared" si="4"/>
        <v>-232631746</v>
      </c>
      <c r="K40" s="45">
        <f t="shared" si="4"/>
        <v>-244521391</v>
      </c>
      <c r="L40" s="46">
        <f t="shared" si="4"/>
        <v>-258690976</v>
      </c>
    </row>
    <row r="41" spans="1:12" ht="12.75">
      <c r="A41" s="50" t="s">
        <v>81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4259820</v>
      </c>
      <c r="D6" s="19">
        <v>4271961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7530320</v>
      </c>
      <c r="K6" s="19">
        <v>7982139</v>
      </c>
      <c r="L6" s="20">
        <v>8461067</v>
      </c>
    </row>
    <row r="7" spans="1:12" ht="12.75">
      <c r="A7" s="24" t="s">
        <v>21</v>
      </c>
      <c r="B7" s="18"/>
      <c r="C7" s="19">
        <v>12260222</v>
      </c>
      <c r="D7" s="19">
        <v>10786644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1886200</v>
      </c>
      <c r="D8" s="19">
        <v>725392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25428415</v>
      </c>
      <c r="D9" s="19">
        <v>23411000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9131798</v>
      </c>
      <c r="D10" s="19">
        <v>26669000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22085000</v>
      </c>
      <c r="K10" s="19">
        <v>8222000</v>
      </c>
      <c r="L10" s="20">
        <v>8485000</v>
      </c>
    </row>
    <row r="11" spans="1:12" ht="12.75">
      <c r="A11" s="24" t="s">
        <v>26</v>
      </c>
      <c r="B11" s="18"/>
      <c r="C11" s="19">
        <v>1724642</v>
      </c>
      <c r="D11" s="19">
        <v>2456396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-67658148</v>
      </c>
      <c r="D14" s="19">
        <v>-38657759</v>
      </c>
      <c r="E14" s="20">
        <v>-44836801</v>
      </c>
      <c r="F14" s="21">
        <v>-58141725</v>
      </c>
      <c r="G14" s="19">
        <v>-54055058</v>
      </c>
      <c r="H14" s="20">
        <v>-54055058</v>
      </c>
      <c r="I14" s="22">
        <v>-50799850</v>
      </c>
      <c r="J14" s="23">
        <v>-57356422</v>
      </c>
      <c r="K14" s="19">
        <v>-60992360</v>
      </c>
      <c r="L14" s="20">
        <v>-64646860</v>
      </c>
    </row>
    <row r="15" spans="1:12" ht="12.75">
      <c r="A15" s="24" t="s">
        <v>30</v>
      </c>
      <c r="B15" s="18"/>
      <c r="C15" s="19">
        <v>0</v>
      </c>
      <c r="D15" s="19">
        <v>-2266958</v>
      </c>
      <c r="E15" s="20">
        <v>-66235</v>
      </c>
      <c r="F15" s="21">
        <v>-958799</v>
      </c>
      <c r="G15" s="19">
        <v>-958799</v>
      </c>
      <c r="H15" s="20">
        <v>-958799</v>
      </c>
      <c r="I15" s="22">
        <v>-897440</v>
      </c>
      <c r="J15" s="23">
        <v>-1067222</v>
      </c>
      <c r="K15" s="19">
        <v>-1131255</v>
      </c>
      <c r="L15" s="20">
        <v>-1199129</v>
      </c>
    </row>
    <row r="16" spans="1:12" ht="12.75">
      <c r="A16" s="24" t="s">
        <v>31</v>
      </c>
      <c r="B16" s="18" t="s">
        <v>24</v>
      </c>
      <c r="C16" s="19">
        <v>-8976120</v>
      </c>
      <c r="D16" s="19">
        <v>-810566</v>
      </c>
      <c r="E16" s="20">
        <v>0</v>
      </c>
      <c r="F16" s="21">
        <v>-1621500</v>
      </c>
      <c r="G16" s="19">
        <v>-1621500</v>
      </c>
      <c r="H16" s="20">
        <v>-1621500</v>
      </c>
      <c r="I16" s="22">
        <v>-92065</v>
      </c>
      <c r="J16" s="23">
        <v>-380300</v>
      </c>
      <c r="K16" s="19">
        <v>-403118</v>
      </c>
      <c r="L16" s="20">
        <v>-427305</v>
      </c>
    </row>
    <row r="17" spans="1:12" ht="12.75">
      <c r="A17" s="25" t="s">
        <v>32</v>
      </c>
      <c r="B17" s="26"/>
      <c r="C17" s="27">
        <f>SUM(C6:C16)</f>
        <v>-21943171</v>
      </c>
      <c r="D17" s="27">
        <f aca="true" t="shared" si="0" ref="D17:L17">SUM(D6:D16)</f>
        <v>26585110</v>
      </c>
      <c r="E17" s="28">
        <f t="shared" si="0"/>
        <v>-44903036</v>
      </c>
      <c r="F17" s="29">
        <f t="shared" si="0"/>
        <v>-60722024</v>
      </c>
      <c r="G17" s="27">
        <f t="shared" si="0"/>
        <v>-56635357</v>
      </c>
      <c r="H17" s="30">
        <f t="shared" si="0"/>
        <v>-56635357</v>
      </c>
      <c r="I17" s="29">
        <f t="shared" si="0"/>
        <v>-51789355</v>
      </c>
      <c r="J17" s="31">
        <f t="shared" si="0"/>
        <v>-29188624</v>
      </c>
      <c r="K17" s="27">
        <f t="shared" si="0"/>
        <v>-46322594</v>
      </c>
      <c r="L17" s="28">
        <f t="shared" si="0"/>
        <v>-49327227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29795784</v>
      </c>
      <c r="D23" s="19">
        <v>17110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-19785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479149</v>
      </c>
      <c r="D24" s="19">
        <v>0</v>
      </c>
      <c r="E24" s="20">
        <v>0</v>
      </c>
      <c r="F24" s="21">
        <v>-4</v>
      </c>
      <c r="G24" s="19">
        <v>0</v>
      </c>
      <c r="H24" s="20">
        <v>0</v>
      </c>
      <c r="I24" s="22">
        <v>4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-7483158</v>
      </c>
      <c r="D26" s="19">
        <v>-11678406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22791775</v>
      </c>
      <c r="D27" s="27">
        <f aca="true" t="shared" si="1" ref="D27:L27">SUM(D21:D26)</f>
        <v>-11661296</v>
      </c>
      <c r="E27" s="28">
        <f t="shared" si="1"/>
        <v>0</v>
      </c>
      <c r="F27" s="29">
        <f t="shared" si="1"/>
        <v>-4</v>
      </c>
      <c r="G27" s="27">
        <f t="shared" si="1"/>
        <v>0</v>
      </c>
      <c r="H27" s="28">
        <f t="shared" si="1"/>
        <v>0</v>
      </c>
      <c r="I27" s="30">
        <f t="shared" si="1"/>
        <v>4</v>
      </c>
      <c r="J27" s="31">
        <f t="shared" si="1"/>
        <v>-19785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28600</v>
      </c>
      <c r="D33" s="19">
        <v>3800</v>
      </c>
      <c r="E33" s="20">
        <v>0</v>
      </c>
      <c r="F33" s="21">
        <v>-18</v>
      </c>
      <c r="G33" s="39">
        <v>0</v>
      </c>
      <c r="H33" s="40">
        <v>0</v>
      </c>
      <c r="I33" s="42">
        <v>18</v>
      </c>
      <c r="J33" s="23">
        <v>325587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0</v>
      </c>
      <c r="E35" s="20">
        <v>0</v>
      </c>
      <c r="F35" s="21">
        <v>7</v>
      </c>
      <c r="G35" s="19">
        <v>7</v>
      </c>
      <c r="H35" s="20">
        <v>7</v>
      </c>
      <c r="I35" s="22">
        <v>0</v>
      </c>
      <c r="J35" s="23">
        <v>-3</v>
      </c>
      <c r="K35" s="19">
        <v>-3</v>
      </c>
      <c r="L35" s="20">
        <v>-3</v>
      </c>
    </row>
    <row r="36" spans="1:12" ht="12.75">
      <c r="A36" s="25" t="s">
        <v>45</v>
      </c>
      <c r="B36" s="26"/>
      <c r="C36" s="27">
        <f>SUM(C31:C35)</f>
        <v>28600</v>
      </c>
      <c r="D36" s="27">
        <f aca="true" t="shared" si="2" ref="D36:L36">SUM(D31:D35)</f>
        <v>3800</v>
      </c>
      <c r="E36" s="28">
        <f t="shared" si="2"/>
        <v>0</v>
      </c>
      <c r="F36" s="29">
        <f t="shared" si="2"/>
        <v>-11</v>
      </c>
      <c r="G36" s="27">
        <f t="shared" si="2"/>
        <v>7</v>
      </c>
      <c r="H36" s="28">
        <f t="shared" si="2"/>
        <v>7</v>
      </c>
      <c r="I36" s="30">
        <f t="shared" si="2"/>
        <v>18</v>
      </c>
      <c r="J36" s="31">
        <f t="shared" si="2"/>
        <v>325584</v>
      </c>
      <c r="K36" s="27">
        <f t="shared" si="2"/>
        <v>-3</v>
      </c>
      <c r="L36" s="28">
        <f t="shared" si="2"/>
        <v>-3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877204</v>
      </c>
      <c r="D38" s="33">
        <f aca="true" t="shared" si="3" ref="D38:L38">+D17+D27+D36</f>
        <v>14927614</v>
      </c>
      <c r="E38" s="34">
        <f t="shared" si="3"/>
        <v>-44903036</v>
      </c>
      <c r="F38" s="35">
        <f t="shared" si="3"/>
        <v>-60722039</v>
      </c>
      <c r="G38" s="33">
        <f t="shared" si="3"/>
        <v>-56635350</v>
      </c>
      <c r="H38" s="34">
        <f t="shared" si="3"/>
        <v>-56635350</v>
      </c>
      <c r="I38" s="36">
        <f t="shared" si="3"/>
        <v>-51789333</v>
      </c>
      <c r="J38" s="37">
        <f t="shared" si="3"/>
        <v>-28882825</v>
      </c>
      <c r="K38" s="33">
        <f t="shared" si="3"/>
        <v>-46322597</v>
      </c>
      <c r="L38" s="34">
        <f t="shared" si="3"/>
        <v>-49327230</v>
      </c>
    </row>
    <row r="39" spans="1:12" ht="12.75">
      <c r="A39" s="24" t="s">
        <v>47</v>
      </c>
      <c r="B39" s="18" t="s">
        <v>48</v>
      </c>
      <c r="C39" s="33">
        <v>22376445</v>
      </c>
      <c r="D39" s="33">
        <v>23253650</v>
      </c>
      <c r="E39" s="34">
        <v>0</v>
      </c>
      <c r="F39" s="35">
        <v>14</v>
      </c>
      <c r="G39" s="33">
        <v>14</v>
      </c>
      <c r="H39" s="34">
        <v>14</v>
      </c>
      <c r="I39" s="36">
        <v>0</v>
      </c>
      <c r="J39" s="37">
        <v>23741744</v>
      </c>
      <c r="K39" s="33">
        <v>-440304</v>
      </c>
      <c r="L39" s="34">
        <v>-671376</v>
      </c>
    </row>
    <row r="40" spans="1:12" ht="12.75">
      <c r="A40" s="43" t="s">
        <v>49</v>
      </c>
      <c r="B40" s="44" t="s">
        <v>48</v>
      </c>
      <c r="C40" s="45">
        <f>+C38+C39</f>
        <v>23253649</v>
      </c>
      <c r="D40" s="45">
        <f aca="true" t="shared" si="4" ref="D40:L40">+D38+D39</f>
        <v>38181264</v>
      </c>
      <c r="E40" s="46">
        <f t="shared" si="4"/>
        <v>-44903036</v>
      </c>
      <c r="F40" s="47">
        <f t="shared" si="4"/>
        <v>-60722025</v>
      </c>
      <c r="G40" s="45">
        <f t="shared" si="4"/>
        <v>-56635336</v>
      </c>
      <c r="H40" s="46">
        <f t="shared" si="4"/>
        <v>-56635336</v>
      </c>
      <c r="I40" s="48">
        <f t="shared" si="4"/>
        <v>-51789333</v>
      </c>
      <c r="J40" s="49">
        <f t="shared" si="4"/>
        <v>-5141081</v>
      </c>
      <c r="K40" s="45">
        <f t="shared" si="4"/>
        <v>-46762901</v>
      </c>
      <c r="L40" s="46">
        <f t="shared" si="4"/>
        <v>-49998606</v>
      </c>
    </row>
    <row r="41" spans="1:12" ht="12.75">
      <c r="A41" s="50" t="s">
        <v>81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1883070</v>
      </c>
      <c r="D6" s="19">
        <v>1519229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8590860</v>
      </c>
      <c r="D7" s="19">
        <v>5621715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3292900</v>
      </c>
      <c r="D8" s="19">
        <v>206035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22061000</v>
      </c>
      <c r="D9" s="19">
        <v>33066226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9890000</v>
      </c>
      <c r="D10" s="19">
        <v>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370650</v>
      </c>
      <c r="D11" s="19">
        <v>82336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-40897520</v>
      </c>
      <c r="D14" s="19">
        <v>-26612892</v>
      </c>
      <c r="E14" s="20">
        <v>-32580478</v>
      </c>
      <c r="F14" s="21">
        <v>-39616070</v>
      </c>
      <c r="G14" s="19">
        <v>-42877132</v>
      </c>
      <c r="H14" s="20">
        <v>-42877132</v>
      </c>
      <c r="I14" s="22">
        <v>-37372176</v>
      </c>
      <c r="J14" s="23">
        <v>-49386114</v>
      </c>
      <c r="K14" s="19">
        <v>-52729447</v>
      </c>
      <c r="L14" s="20">
        <v>-55290570</v>
      </c>
    </row>
    <row r="15" spans="1:12" ht="12.75">
      <c r="A15" s="24" t="s">
        <v>30</v>
      </c>
      <c r="B15" s="18"/>
      <c r="C15" s="19">
        <v>-1573000</v>
      </c>
      <c r="D15" s="19">
        <v>-8477777</v>
      </c>
      <c r="E15" s="20">
        <v>0</v>
      </c>
      <c r="F15" s="21">
        <v>0</v>
      </c>
      <c r="G15" s="19">
        <v>0</v>
      </c>
      <c r="H15" s="20">
        <v>0</v>
      </c>
      <c r="I15" s="22">
        <v>-296</v>
      </c>
      <c r="J15" s="23">
        <v>0</v>
      </c>
      <c r="K15" s="19">
        <v>0</v>
      </c>
      <c r="L15" s="20">
        <v>0</v>
      </c>
    </row>
    <row r="16" spans="1:12" ht="12.75">
      <c r="A16" s="24" t="s">
        <v>31</v>
      </c>
      <c r="B16" s="18" t="s">
        <v>24</v>
      </c>
      <c r="C16" s="19">
        <v>-2475000</v>
      </c>
      <c r="D16" s="19">
        <v>0</v>
      </c>
      <c r="E16" s="20">
        <v>-5538073</v>
      </c>
      <c r="F16" s="21">
        <v>-5300000</v>
      </c>
      <c r="G16" s="19">
        <v>-5300000</v>
      </c>
      <c r="H16" s="20">
        <v>-5300000</v>
      </c>
      <c r="I16" s="22">
        <v>-5272195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1142960</v>
      </c>
      <c r="D17" s="27">
        <f aca="true" t="shared" si="0" ref="D17:L17">SUM(D6:D16)</f>
        <v>5404872</v>
      </c>
      <c r="E17" s="28">
        <f t="shared" si="0"/>
        <v>-38118551</v>
      </c>
      <c r="F17" s="29">
        <f t="shared" si="0"/>
        <v>-44916070</v>
      </c>
      <c r="G17" s="27">
        <f t="shared" si="0"/>
        <v>-48177132</v>
      </c>
      <c r="H17" s="30">
        <f t="shared" si="0"/>
        <v>-48177132</v>
      </c>
      <c r="I17" s="29">
        <f t="shared" si="0"/>
        <v>-42644667</v>
      </c>
      <c r="J17" s="31">
        <f t="shared" si="0"/>
        <v>-49386114</v>
      </c>
      <c r="K17" s="27">
        <f t="shared" si="0"/>
        <v>-52729447</v>
      </c>
      <c r="L17" s="28">
        <f t="shared" si="0"/>
        <v>-55290570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-9890000</v>
      </c>
      <c r="D26" s="19">
        <v>-5775821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-9890000</v>
      </c>
      <c r="D27" s="27">
        <f aca="true" t="shared" si="1" ref="D27:L27">SUM(D21:D26)</f>
        <v>-5775821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131942</v>
      </c>
      <c r="F33" s="21">
        <v>11892814</v>
      </c>
      <c r="G33" s="39">
        <v>0</v>
      </c>
      <c r="H33" s="40">
        <v>0</v>
      </c>
      <c r="I33" s="42">
        <v>-11772712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0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0</v>
      </c>
      <c r="D36" s="27">
        <f aca="true" t="shared" si="2" ref="D36:L36">SUM(D31:D35)</f>
        <v>0</v>
      </c>
      <c r="E36" s="28">
        <f t="shared" si="2"/>
        <v>131942</v>
      </c>
      <c r="F36" s="29">
        <f t="shared" si="2"/>
        <v>11892814</v>
      </c>
      <c r="G36" s="27">
        <f t="shared" si="2"/>
        <v>0</v>
      </c>
      <c r="H36" s="28">
        <f t="shared" si="2"/>
        <v>0</v>
      </c>
      <c r="I36" s="30">
        <f t="shared" si="2"/>
        <v>-11772712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-8747040</v>
      </c>
      <c r="D38" s="33">
        <f aca="true" t="shared" si="3" ref="D38:L38">+D17+D27+D36</f>
        <v>-370949</v>
      </c>
      <c r="E38" s="34">
        <f t="shared" si="3"/>
        <v>-37986609</v>
      </c>
      <c r="F38" s="35">
        <f t="shared" si="3"/>
        <v>-33023256</v>
      </c>
      <c r="G38" s="33">
        <f t="shared" si="3"/>
        <v>-48177132</v>
      </c>
      <c r="H38" s="34">
        <f t="shared" si="3"/>
        <v>-48177132</v>
      </c>
      <c r="I38" s="36">
        <f t="shared" si="3"/>
        <v>-54417379</v>
      </c>
      <c r="J38" s="37">
        <f t="shared" si="3"/>
        <v>-49386114</v>
      </c>
      <c r="K38" s="33">
        <f t="shared" si="3"/>
        <v>-52729447</v>
      </c>
      <c r="L38" s="34">
        <f t="shared" si="3"/>
        <v>-55290570</v>
      </c>
    </row>
    <row r="39" spans="1:12" ht="12.75">
      <c r="A39" s="24" t="s">
        <v>47</v>
      </c>
      <c r="B39" s="18" t="s">
        <v>48</v>
      </c>
      <c r="C39" s="33">
        <v>0</v>
      </c>
      <c r="D39" s="33">
        <v>250654</v>
      </c>
      <c r="E39" s="34">
        <v>0</v>
      </c>
      <c r="F39" s="35">
        <v>0</v>
      </c>
      <c r="G39" s="33">
        <v>0</v>
      </c>
      <c r="H39" s="34">
        <v>0</v>
      </c>
      <c r="I39" s="36">
        <v>28080069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-8747040</v>
      </c>
      <c r="D40" s="45">
        <f aca="true" t="shared" si="4" ref="D40:L40">+D38+D39</f>
        <v>-120295</v>
      </c>
      <c r="E40" s="46">
        <f t="shared" si="4"/>
        <v>-37986609</v>
      </c>
      <c r="F40" s="47">
        <f t="shared" si="4"/>
        <v>-33023256</v>
      </c>
      <c r="G40" s="45">
        <f t="shared" si="4"/>
        <v>-48177132</v>
      </c>
      <c r="H40" s="46">
        <f t="shared" si="4"/>
        <v>-48177132</v>
      </c>
      <c r="I40" s="48">
        <f t="shared" si="4"/>
        <v>-26337310</v>
      </c>
      <c r="J40" s="49">
        <f t="shared" si="4"/>
        <v>-49386114</v>
      </c>
      <c r="K40" s="45">
        <f t="shared" si="4"/>
        <v>-52729447</v>
      </c>
      <c r="L40" s="46">
        <f t="shared" si="4"/>
        <v>-55290570</v>
      </c>
    </row>
    <row r="41" spans="1:12" ht="12.75">
      <c r="A41" s="50" t="s">
        <v>81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3873242</v>
      </c>
      <c r="D6" s="19">
        <v>3639931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-1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20334523</v>
      </c>
      <c r="D7" s="19">
        <v>18520163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0</v>
      </c>
      <c r="D8" s="19">
        <v>-2616791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33516477</v>
      </c>
      <c r="D9" s="19">
        <v>25273157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10584151</v>
      </c>
      <c r="D10" s="19">
        <v>7969079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179674</v>
      </c>
      <c r="D11" s="19">
        <v>1065090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-41743575</v>
      </c>
      <c r="D14" s="19">
        <v>-41618618</v>
      </c>
      <c r="E14" s="20">
        <v>-57233576</v>
      </c>
      <c r="F14" s="21">
        <v>-64644492</v>
      </c>
      <c r="G14" s="19">
        <v>-55732963</v>
      </c>
      <c r="H14" s="20">
        <v>-55732963</v>
      </c>
      <c r="I14" s="22">
        <v>-2890361</v>
      </c>
      <c r="J14" s="23">
        <v>-52576549</v>
      </c>
      <c r="K14" s="19">
        <v>-56445484</v>
      </c>
      <c r="L14" s="20">
        <v>-60693379</v>
      </c>
    </row>
    <row r="15" spans="1:12" ht="12.75">
      <c r="A15" s="24" t="s">
        <v>30</v>
      </c>
      <c r="B15" s="18"/>
      <c r="C15" s="19">
        <v>-5544196</v>
      </c>
      <c r="D15" s="19">
        <v>-8383037</v>
      </c>
      <c r="E15" s="20">
        <v>-7834290</v>
      </c>
      <c r="F15" s="21">
        <v>-884240</v>
      </c>
      <c r="G15" s="19">
        <v>-545037</v>
      </c>
      <c r="H15" s="20">
        <v>-545037</v>
      </c>
      <c r="I15" s="22">
        <v>-49</v>
      </c>
      <c r="J15" s="23">
        <v>-1806337</v>
      </c>
      <c r="K15" s="19">
        <v>-1902073</v>
      </c>
      <c r="L15" s="20">
        <v>-2002883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-882429</v>
      </c>
      <c r="F16" s="21">
        <v>-1325204</v>
      </c>
      <c r="G16" s="19">
        <v>-1325228</v>
      </c>
      <c r="H16" s="20">
        <v>-1325228</v>
      </c>
      <c r="I16" s="22">
        <v>-32213</v>
      </c>
      <c r="J16" s="23">
        <v>-3890002</v>
      </c>
      <c r="K16" s="19">
        <v>-2822533</v>
      </c>
      <c r="L16" s="20">
        <v>-3087091</v>
      </c>
    </row>
    <row r="17" spans="1:12" ht="12.75">
      <c r="A17" s="25" t="s">
        <v>32</v>
      </c>
      <c r="B17" s="26"/>
      <c r="C17" s="27">
        <f>SUM(C6:C16)</f>
        <v>21200296</v>
      </c>
      <c r="D17" s="27">
        <f aca="true" t="shared" si="0" ref="D17:L17">SUM(D6:D16)</f>
        <v>3848974</v>
      </c>
      <c r="E17" s="28">
        <f t="shared" si="0"/>
        <v>-65950295</v>
      </c>
      <c r="F17" s="29">
        <f t="shared" si="0"/>
        <v>-66853936</v>
      </c>
      <c r="G17" s="27">
        <f t="shared" si="0"/>
        <v>-57603228</v>
      </c>
      <c r="H17" s="30">
        <f t="shared" si="0"/>
        <v>-57603228</v>
      </c>
      <c r="I17" s="29">
        <f t="shared" si="0"/>
        <v>-2922623</v>
      </c>
      <c r="J17" s="31">
        <f t="shared" si="0"/>
        <v>-58272889</v>
      </c>
      <c r="K17" s="27">
        <f t="shared" si="0"/>
        <v>-61170090</v>
      </c>
      <c r="L17" s="28">
        <f t="shared" si="0"/>
        <v>-65783353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3069</v>
      </c>
      <c r="D21" s="19">
        <v>404325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-493857</v>
      </c>
      <c r="G24" s="19">
        <v>0</v>
      </c>
      <c r="H24" s="20">
        <v>0</v>
      </c>
      <c r="I24" s="22">
        <v>493857</v>
      </c>
      <c r="J24" s="23">
        <v>-26668</v>
      </c>
      <c r="K24" s="19">
        <v>-26027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-17424302</v>
      </c>
      <c r="D26" s="19">
        <v>-5967143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-17421233</v>
      </c>
      <c r="D27" s="27">
        <f aca="true" t="shared" si="1" ref="D27:L27">SUM(D21:D26)</f>
        <v>-5562818</v>
      </c>
      <c r="E27" s="28">
        <f t="shared" si="1"/>
        <v>0</v>
      </c>
      <c r="F27" s="29">
        <f t="shared" si="1"/>
        <v>-493857</v>
      </c>
      <c r="G27" s="27">
        <f t="shared" si="1"/>
        <v>0</v>
      </c>
      <c r="H27" s="28">
        <f t="shared" si="1"/>
        <v>0</v>
      </c>
      <c r="I27" s="30">
        <f t="shared" si="1"/>
        <v>493857</v>
      </c>
      <c r="J27" s="31">
        <f t="shared" si="1"/>
        <v>-26668</v>
      </c>
      <c r="K27" s="27">
        <f t="shared" si="1"/>
        <v>-26027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-674496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-566113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590055</v>
      </c>
      <c r="F33" s="21">
        <v>-590055</v>
      </c>
      <c r="G33" s="39">
        <v>0</v>
      </c>
      <c r="H33" s="40">
        <v>0</v>
      </c>
      <c r="I33" s="42">
        <v>0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-660311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-1240609</v>
      </c>
      <c r="D36" s="27">
        <f aca="true" t="shared" si="2" ref="D36:L36">SUM(D31:D35)</f>
        <v>-660311</v>
      </c>
      <c r="E36" s="28">
        <f t="shared" si="2"/>
        <v>590055</v>
      </c>
      <c r="F36" s="29">
        <f t="shared" si="2"/>
        <v>-590055</v>
      </c>
      <c r="G36" s="27">
        <f t="shared" si="2"/>
        <v>0</v>
      </c>
      <c r="H36" s="28">
        <f t="shared" si="2"/>
        <v>0</v>
      </c>
      <c r="I36" s="30">
        <f t="shared" si="2"/>
        <v>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2538454</v>
      </c>
      <c r="D38" s="33">
        <f aca="true" t="shared" si="3" ref="D38:L38">+D17+D27+D36</f>
        <v>-2374155</v>
      </c>
      <c r="E38" s="34">
        <f t="shared" si="3"/>
        <v>-65360240</v>
      </c>
      <c r="F38" s="35">
        <f t="shared" si="3"/>
        <v>-67937848</v>
      </c>
      <c r="G38" s="33">
        <f t="shared" si="3"/>
        <v>-57603228</v>
      </c>
      <c r="H38" s="34">
        <f t="shared" si="3"/>
        <v>-57603228</v>
      </c>
      <c r="I38" s="36">
        <f t="shared" si="3"/>
        <v>-2428766</v>
      </c>
      <c r="J38" s="37">
        <f t="shared" si="3"/>
        <v>-58299557</v>
      </c>
      <c r="K38" s="33">
        <f t="shared" si="3"/>
        <v>-61196117</v>
      </c>
      <c r="L38" s="34">
        <f t="shared" si="3"/>
        <v>-65783353</v>
      </c>
    </row>
    <row r="39" spans="1:12" ht="12.75">
      <c r="A39" s="24" t="s">
        <v>47</v>
      </c>
      <c r="B39" s="18" t="s">
        <v>48</v>
      </c>
      <c r="C39" s="33">
        <v>630538</v>
      </c>
      <c r="D39" s="33">
        <v>3168992</v>
      </c>
      <c r="E39" s="34">
        <v>0</v>
      </c>
      <c r="F39" s="35">
        <v>3640221</v>
      </c>
      <c r="G39" s="33">
        <v>3640553</v>
      </c>
      <c r="H39" s="34">
        <v>3640553</v>
      </c>
      <c r="I39" s="36">
        <v>1373843</v>
      </c>
      <c r="J39" s="37">
        <v>3837125</v>
      </c>
      <c r="K39" s="33">
        <v>4028965</v>
      </c>
      <c r="L39" s="34">
        <v>4028965</v>
      </c>
    </row>
    <row r="40" spans="1:12" ht="12.75">
      <c r="A40" s="43" t="s">
        <v>49</v>
      </c>
      <c r="B40" s="44" t="s">
        <v>48</v>
      </c>
      <c r="C40" s="45">
        <f>+C38+C39</f>
        <v>3168992</v>
      </c>
      <c r="D40" s="45">
        <f aca="true" t="shared" si="4" ref="D40:L40">+D38+D39</f>
        <v>794837</v>
      </c>
      <c r="E40" s="46">
        <f t="shared" si="4"/>
        <v>-65360240</v>
      </c>
      <c r="F40" s="47">
        <f t="shared" si="4"/>
        <v>-64297627</v>
      </c>
      <c r="G40" s="45">
        <f t="shared" si="4"/>
        <v>-53962675</v>
      </c>
      <c r="H40" s="46">
        <f t="shared" si="4"/>
        <v>-53962675</v>
      </c>
      <c r="I40" s="48">
        <f t="shared" si="4"/>
        <v>-1054923</v>
      </c>
      <c r="J40" s="49">
        <f t="shared" si="4"/>
        <v>-54462432</v>
      </c>
      <c r="K40" s="45">
        <f t="shared" si="4"/>
        <v>-57167152</v>
      </c>
      <c r="L40" s="46">
        <f t="shared" si="4"/>
        <v>-61754388</v>
      </c>
    </row>
    <row r="41" spans="1:12" ht="12.75">
      <c r="A41" s="50" t="s">
        <v>81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8791645</v>
      </c>
      <c r="D6" s="19">
        <v>9487838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11402420</v>
      </c>
      <c r="K6" s="19">
        <v>12086565</v>
      </c>
      <c r="L6" s="20">
        <v>12811759</v>
      </c>
    </row>
    <row r="7" spans="1:12" ht="12.75">
      <c r="A7" s="24" t="s">
        <v>21</v>
      </c>
      <c r="B7" s="18"/>
      <c r="C7" s="19">
        <v>33073332</v>
      </c>
      <c r="D7" s="19">
        <v>35083521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29692720</v>
      </c>
      <c r="K7" s="19">
        <v>31474283</v>
      </c>
      <c r="L7" s="20">
        <v>33362740</v>
      </c>
    </row>
    <row r="8" spans="1:12" ht="12.75">
      <c r="A8" s="24" t="s">
        <v>22</v>
      </c>
      <c r="B8" s="18"/>
      <c r="C8" s="19">
        <v>0</v>
      </c>
      <c r="D8" s="19">
        <v>0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6805200</v>
      </c>
      <c r="K8" s="19">
        <v>7213512</v>
      </c>
      <c r="L8" s="20">
        <v>7646323</v>
      </c>
    </row>
    <row r="9" spans="1:12" ht="12.75">
      <c r="A9" s="24" t="s">
        <v>23</v>
      </c>
      <c r="B9" s="18" t="s">
        <v>24</v>
      </c>
      <c r="C9" s="19">
        <v>32211430</v>
      </c>
      <c r="D9" s="19">
        <v>23975404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36950000</v>
      </c>
      <c r="K9" s="19">
        <v>39167000</v>
      </c>
      <c r="L9" s="20">
        <v>41517020</v>
      </c>
    </row>
    <row r="10" spans="1:12" ht="12.75">
      <c r="A10" s="24" t="s">
        <v>25</v>
      </c>
      <c r="B10" s="18" t="s">
        <v>24</v>
      </c>
      <c r="C10" s="19">
        <v>6597522</v>
      </c>
      <c r="D10" s="19">
        <v>4780254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17389000</v>
      </c>
      <c r="K10" s="19">
        <v>18432340</v>
      </c>
      <c r="L10" s="20">
        <v>19538280</v>
      </c>
    </row>
    <row r="11" spans="1:12" ht="12.75">
      <c r="A11" s="24" t="s">
        <v>26</v>
      </c>
      <c r="B11" s="18"/>
      <c r="C11" s="19">
        <v>1491210</v>
      </c>
      <c r="D11" s="19">
        <v>1798955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-61636554</v>
      </c>
      <c r="D14" s="19">
        <v>-73465875</v>
      </c>
      <c r="E14" s="20">
        <v>-38999521</v>
      </c>
      <c r="F14" s="21">
        <v>-89829961</v>
      </c>
      <c r="G14" s="19">
        <v>-75680270</v>
      </c>
      <c r="H14" s="20">
        <v>-75680270</v>
      </c>
      <c r="I14" s="22">
        <v>-4606084</v>
      </c>
      <c r="J14" s="23">
        <v>-83521918</v>
      </c>
      <c r="K14" s="19">
        <v>-88924547</v>
      </c>
      <c r="L14" s="20">
        <v>-94089379</v>
      </c>
    </row>
    <row r="15" spans="1:12" ht="12.75">
      <c r="A15" s="24" t="s">
        <v>30</v>
      </c>
      <c r="B15" s="18"/>
      <c r="C15" s="19">
        <v>-1466737</v>
      </c>
      <c r="D15" s="19">
        <v>-2519179</v>
      </c>
      <c r="E15" s="20">
        <v>0</v>
      </c>
      <c r="F15" s="21">
        <v>-1442184</v>
      </c>
      <c r="G15" s="19">
        <v>-1160531</v>
      </c>
      <c r="H15" s="20">
        <v>-1160531</v>
      </c>
      <c r="I15" s="22">
        <v>-277</v>
      </c>
      <c r="J15" s="23">
        <v>-1444279</v>
      </c>
      <c r="K15" s="19">
        <v>-1527293</v>
      </c>
      <c r="L15" s="20">
        <v>-1710702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14708735</v>
      </c>
      <c r="F16" s="21">
        <v>-1687158</v>
      </c>
      <c r="G16" s="19">
        <v>-3783637</v>
      </c>
      <c r="H16" s="20">
        <v>-3783637</v>
      </c>
      <c r="I16" s="22">
        <v>-248954</v>
      </c>
      <c r="J16" s="23">
        <v>-1743823</v>
      </c>
      <c r="K16" s="19">
        <v>-1864747</v>
      </c>
      <c r="L16" s="20">
        <v>-1864747</v>
      </c>
    </row>
    <row r="17" spans="1:12" ht="12.75">
      <c r="A17" s="25" t="s">
        <v>32</v>
      </c>
      <c r="B17" s="26"/>
      <c r="C17" s="27">
        <f>SUM(C6:C16)</f>
        <v>19061848</v>
      </c>
      <c r="D17" s="27">
        <f aca="true" t="shared" si="0" ref="D17:L17">SUM(D6:D16)</f>
        <v>-859082</v>
      </c>
      <c r="E17" s="28">
        <f t="shared" si="0"/>
        <v>-24290786</v>
      </c>
      <c r="F17" s="29">
        <f t="shared" si="0"/>
        <v>-92959303</v>
      </c>
      <c r="G17" s="27">
        <f t="shared" si="0"/>
        <v>-80624438</v>
      </c>
      <c r="H17" s="30">
        <f t="shared" si="0"/>
        <v>-80624438</v>
      </c>
      <c r="I17" s="29">
        <f t="shared" si="0"/>
        <v>-4855315</v>
      </c>
      <c r="J17" s="31">
        <f t="shared" si="0"/>
        <v>15529320</v>
      </c>
      <c r="K17" s="27">
        <f t="shared" si="0"/>
        <v>16057113</v>
      </c>
      <c r="L17" s="28">
        <f t="shared" si="0"/>
        <v>17211294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12223025</v>
      </c>
      <c r="D21" s="19">
        <v>364444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-4</v>
      </c>
      <c r="G23" s="39">
        <v>0</v>
      </c>
      <c r="H23" s="40">
        <v>0</v>
      </c>
      <c r="I23" s="22">
        <v>5373893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-28928617</v>
      </c>
      <c r="D26" s="19">
        <v>-4780254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-16705592</v>
      </c>
      <c r="D27" s="27">
        <f aca="true" t="shared" si="1" ref="D27:L27">SUM(D21:D26)</f>
        <v>-4415810</v>
      </c>
      <c r="E27" s="28">
        <f t="shared" si="1"/>
        <v>0</v>
      </c>
      <c r="F27" s="29">
        <f t="shared" si="1"/>
        <v>-4</v>
      </c>
      <c r="G27" s="27">
        <f t="shared" si="1"/>
        <v>0</v>
      </c>
      <c r="H27" s="28">
        <f t="shared" si="1"/>
        <v>0</v>
      </c>
      <c r="I27" s="30">
        <f t="shared" si="1"/>
        <v>5373893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-1448286</v>
      </c>
      <c r="F33" s="21">
        <v>1448288</v>
      </c>
      <c r="G33" s="39">
        <v>0</v>
      </c>
      <c r="H33" s="40">
        <v>0</v>
      </c>
      <c r="I33" s="42">
        <v>-2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-421476</v>
      </c>
      <c r="D35" s="19">
        <v>-1885984</v>
      </c>
      <c r="E35" s="20">
        <v>15734</v>
      </c>
      <c r="F35" s="21">
        <v>-1</v>
      </c>
      <c r="G35" s="19">
        <v>-1</v>
      </c>
      <c r="H35" s="20">
        <v>-1</v>
      </c>
      <c r="I35" s="22">
        <v>0</v>
      </c>
      <c r="J35" s="23">
        <v>-2402</v>
      </c>
      <c r="K35" s="19">
        <v>-2546</v>
      </c>
      <c r="L35" s="20">
        <v>-2546</v>
      </c>
    </row>
    <row r="36" spans="1:12" ht="12.75">
      <c r="A36" s="25" t="s">
        <v>45</v>
      </c>
      <c r="B36" s="26"/>
      <c r="C36" s="27">
        <f>SUM(C31:C35)</f>
        <v>-421476</v>
      </c>
      <c r="D36" s="27">
        <f aca="true" t="shared" si="2" ref="D36:L36">SUM(D31:D35)</f>
        <v>-1885984</v>
      </c>
      <c r="E36" s="28">
        <f t="shared" si="2"/>
        <v>-1432552</v>
      </c>
      <c r="F36" s="29">
        <f t="shared" si="2"/>
        <v>1448287</v>
      </c>
      <c r="G36" s="27">
        <f t="shared" si="2"/>
        <v>-1</v>
      </c>
      <c r="H36" s="28">
        <f t="shared" si="2"/>
        <v>-1</v>
      </c>
      <c r="I36" s="30">
        <f t="shared" si="2"/>
        <v>-2</v>
      </c>
      <c r="J36" s="31">
        <f t="shared" si="2"/>
        <v>-2402</v>
      </c>
      <c r="K36" s="27">
        <f t="shared" si="2"/>
        <v>-2546</v>
      </c>
      <c r="L36" s="28">
        <f t="shared" si="2"/>
        <v>-2546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1934780</v>
      </c>
      <c r="D38" s="33">
        <f aca="true" t="shared" si="3" ref="D38:L38">+D17+D27+D36</f>
        <v>-7160876</v>
      </c>
      <c r="E38" s="34">
        <f t="shared" si="3"/>
        <v>-25723338</v>
      </c>
      <c r="F38" s="35">
        <f t="shared" si="3"/>
        <v>-91511020</v>
      </c>
      <c r="G38" s="33">
        <f t="shared" si="3"/>
        <v>-80624439</v>
      </c>
      <c r="H38" s="34">
        <f t="shared" si="3"/>
        <v>-80624439</v>
      </c>
      <c r="I38" s="36">
        <f t="shared" si="3"/>
        <v>518576</v>
      </c>
      <c r="J38" s="37">
        <f t="shared" si="3"/>
        <v>15526918</v>
      </c>
      <c r="K38" s="33">
        <f t="shared" si="3"/>
        <v>16054567</v>
      </c>
      <c r="L38" s="34">
        <f t="shared" si="3"/>
        <v>17208748</v>
      </c>
    </row>
    <row r="39" spans="1:12" ht="12.75">
      <c r="A39" s="24" t="s">
        <v>47</v>
      </c>
      <c r="B39" s="18" t="s">
        <v>48</v>
      </c>
      <c r="C39" s="33">
        <v>2910224</v>
      </c>
      <c r="D39" s="33">
        <v>4845004</v>
      </c>
      <c r="E39" s="34">
        <v>0</v>
      </c>
      <c r="F39" s="35">
        <v>26</v>
      </c>
      <c r="G39" s="33">
        <v>26</v>
      </c>
      <c r="H39" s="34">
        <v>26</v>
      </c>
      <c r="I39" s="36">
        <v>-6997463</v>
      </c>
      <c r="J39" s="37">
        <v>26</v>
      </c>
      <c r="K39" s="33">
        <v>26</v>
      </c>
      <c r="L39" s="34">
        <v>26</v>
      </c>
    </row>
    <row r="40" spans="1:12" ht="12.75">
      <c r="A40" s="43" t="s">
        <v>49</v>
      </c>
      <c r="B40" s="44" t="s">
        <v>48</v>
      </c>
      <c r="C40" s="45">
        <f>+C38+C39</f>
        <v>4845004</v>
      </c>
      <c r="D40" s="45">
        <f aca="true" t="shared" si="4" ref="D40:L40">+D38+D39</f>
        <v>-2315872</v>
      </c>
      <c r="E40" s="46">
        <f t="shared" si="4"/>
        <v>-25723338</v>
      </c>
      <c r="F40" s="47">
        <f t="shared" si="4"/>
        <v>-91510994</v>
      </c>
      <c r="G40" s="45">
        <f t="shared" si="4"/>
        <v>-80624413</v>
      </c>
      <c r="H40" s="46">
        <f t="shared" si="4"/>
        <v>-80624413</v>
      </c>
      <c r="I40" s="48">
        <f t="shared" si="4"/>
        <v>-6478887</v>
      </c>
      <c r="J40" s="49">
        <f t="shared" si="4"/>
        <v>15526944</v>
      </c>
      <c r="K40" s="45">
        <f t="shared" si="4"/>
        <v>16054593</v>
      </c>
      <c r="L40" s="46">
        <f t="shared" si="4"/>
        <v>17208774</v>
      </c>
    </row>
    <row r="41" spans="1:12" ht="12.75">
      <c r="A41" s="50" t="s">
        <v>81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37308475</v>
      </c>
      <c r="K6" s="19">
        <v>20695807</v>
      </c>
      <c r="L6" s="20">
        <v>21813377</v>
      </c>
    </row>
    <row r="7" spans="1:12" ht="12.75">
      <c r="A7" s="24" t="s">
        <v>21</v>
      </c>
      <c r="B7" s="18"/>
      <c r="C7" s="19">
        <v>14868337</v>
      </c>
      <c r="D7" s="19">
        <v>8652969</v>
      </c>
      <c r="E7" s="20">
        <v>0</v>
      </c>
      <c r="F7" s="21">
        <v>0</v>
      </c>
      <c r="G7" s="19">
        <v>1</v>
      </c>
      <c r="H7" s="20">
        <v>1</v>
      </c>
      <c r="I7" s="22">
        <v>0</v>
      </c>
      <c r="J7" s="23">
        <v>21507883</v>
      </c>
      <c r="K7" s="19">
        <v>22669309</v>
      </c>
      <c r="L7" s="20">
        <v>23893451</v>
      </c>
    </row>
    <row r="8" spans="1:12" ht="12.75">
      <c r="A8" s="24" t="s">
        <v>22</v>
      </c>
      <c r="B8" s="18"/>
      <c r="C8" s="19">
        <v>0</v>
      </c>
      <c r="D8" s="19">
        <v>650012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455491</v>
      </c>
      <c r="K8" s="19">
        <v>478682</v>
      </c>
      <c r="L8" s="20">
        <v>502939</v>
      </c>
    </row>
    <row r="9" spans="1:12" ht="12.75">
      <c r="A9" s="24" t="s">
        <v>23</v>
      </c>
      <c r="B9" s="18" t="s">
        <v>24</v>
      </c>
      <c r="C9" s="19">
        <v>115279090</v>
      </c>
      <c r="D9" s="19">
        <v>120105941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151082130</v>
      </c>
      <c r="K9" s="19">
        <v>159399994</v>
      </c>
      <c r="L9" s="20">
        <v>168936404</v>
      </c>
    </row>
    <row r="10" spans="1:12" ht="12.75">
      <c r="A10" s="24" t="s">
        <v>25</v>
      </c>
      <c r="B10" s="18" t="s">
        <v>24</v>
      </c>
      <c r="C10" s="19">
        <v>155982809</v>
      </c>
      <c r="D10" s="19">
        <v>166157048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107023749</v>
      </c>
      <c r="K10" s="19">
        <v>165678699</v>
      </c>
      <c r="L10" s="20">
        <v>176018799</v>
      </c>
    </row>
    <row r="11" spans="1:12" ht="12.75">
      <c r="A11" s="24" t="s">
        <v>26</v>
      </c>
      <c r="B11" s="18"/>
      <c r="C11" s="19">
        <v>2706138</v>
      </c>
      <c r="D11" s="19">
        <v>3828101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13094897</v>
      </c>
      <c r="K11" s="19">
        <v>14775021</v>
      </c>
      <c r="L11" s="20">
        <v>15791872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-89844435</v>
      </c>
      <c r="D14" s="19">
        <v>-160581654</v>
      </c>
      <c r="E14" s="20">
        <v>-72043060</v>
      </c>
      <c r="F14" s="21">
        <v>-141224829</v>
      </c>
      <c r="G14" s="19">
        <v>-144991084</v>
      </c>
      <c r="H14" s="20">
        <v>-144991084</v>
      </c>
      <c r="I14" s="22">
        <v>-1780169</v>
      </c>
      <c r="J14" s="23">
        <v>-181282126</v>
      </c>
      <c r="K14" s="19">
        <v>-193140818</v>
      </c>
      <c r="L14" s="20">
        <v>-204560513</v>
      </c>
    </row>
    <row r="15" spans="1:12" ht="12.75">
      <c r="A15" s="24" t="s">
        <v>30</v>
      </c>
      <c r="B15" s="18"/>
      <c r="C15" s="19">
        <v>-3663842</v>
      </c>
      <c r="D15" s="19">
        <v>-2999646</v>
      </c>
      <c r="E15" s="20">
        <v>-537250</v>
      </c>
      <c r="F15" s="21">
        <v>-269164</v>
      </c>
      <c r="G15" s="19">
        <v>-322731</v>
      </c>
      <c r="H15" s="20">
        <v>-322731</v>
      </c>
      <c r="I15" s="22">
        <v>-18631</v>
      </c>
      <c r="J15" s="23">
        <v>-195863</v>
      </c>
      <c r="K15" s="19">
        <v>-206440</v>
      </c>
      <c r="L15" s="20">
        <v>-217611</v>
      </c>
    </row>
    <row r="16" spans="1:12" ht="12.75">
      <c r="A16" s="24" t="s">
        <v>31</v>
      </c>
      <c r="B16" s="18" t="s">
        <v>24</v>
      </c>
      <c r="C16" s="19">
        <v>-52992455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-200000</v>
      </c>
      <c r="K16" s="19">
        <v>-211200</v>
      </c>
      <c r="L16" s="20">
        <v>-222617</v>
      </c>
    </row>
    <row r="17" spans="1:12" ht="12.75">
      <c r="A17" s="25" t="s">
        <v>32</v>
      </c>
      <c r="B17" s="26"/>
      <c r="C17" s="27">
        <f>SUM(C6:C16)</f>
        <v>142335642</v>
      </c>
      <c r="D17" s="27">
        <f aca="true" t="shared" si="0" ref="D17:L17">SUM(D6:D16)</f>
        <v>135812771</v>
      </c>
      <c r="E17" s="28">
        <f t="shared" si="0"/>
        <v>-72580310</v>
      </c>
      <c r="F17" s="29">
        <f t="shared" si="0"/>
        <v>-141493993</v>
      </c>
      <c r="G17" s="27">
        <f t="shared" si="0"/>
        <v>-145313814</v>
      </c>
      <c r="H17" s="30">
        <f t="shared" si="0"/>
        <v>-145313814</v>
      </c>
      <c r="I17" s="29">
        <f t="shared" si="0"/>
        <v>-1798800</v>
      </c>
      <c r="J17" s="31">
        <f t="shared" si="0"/>
        <v>148794636</v>
      </c>
      <c r="K17" s="27">
        <f t="shared" si="0"/>
        <v>190139054</v>
      </c>
      <c r="L17" s="28">
        <f t="shared" si="0"/>
        <v>201956101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482194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-127245753</v>
      </c>
      <c r="D26" s="19">
        <v>-135922106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-126763559</v>
      </c>
      <c r="D27" s="27">
        <f aca="true" t="shared" si="1" ref="D27:L27">SUM(D21:D26)</f>
        <v>-135922106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0</v>
      </c>
      <c r="F33" s="21">
        <v>0</v>
      </c>
      <c r="G33" s="39">
        <v>0</v>
      </c>
      <c r="H33" s="40">
        <v>0</v>
      </c>
      <c r="I33" s="42">
        <v>7435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-15342057</v>
      </c>
      <c r="D35" s="19">
        <v>-18472313</v>
      </c>
      <c r="E35" s="20">
        <v>0</v>
      </c>
      <c r="F35" s="21">
        <v>-194978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-15342057</v>
      </c>
      <c r="D36" s="27">
        <f aca="true" t="shared" si="2" ref="D36:L36">SUM(D31:D35)</f>
        <v>-18472313</v>
      </c>
      <c r="E36" s="28">
        <f t="shared" si="2"/>
        <v>0</v>
      </c>
      <c r="F36" s="29">
        <f t="shared" si="2"/>
        <v>-194978</v>
      </c>
      <c r="G36" s="27">
        <f t="shared" si="2"/>
        <v>0</v>
      </c>
      <c r="H36" s="28">
        <f t="shared" si="2"/>
        <v>0</v>
      </c>
      <c r="I36" s="30">
        <f t="shared" si="2"/>
        <v>7435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230026</v>
      </c>
      <c r="D38" s="33">
        <f aca="true" t="shared" si="3" ref="D38:L38">+D17+D27+D36</f>
        <v>-18581648</v>
      </c>
      <c r="E38" s="34">
        <f t="shared" si="3"/>
        <v>-72580310</v>
      </c>
      <c r="F38" s="35">
        <f t="shared" si="3"/>
        <v>-141688971</v>
      </c>
      <c r="G38" s="33">
        <f t="shared" si="3"/>
        <v>-145313814</v>
      </c>
      <c r="H38" s="34">
        <f t="shared" si="3"/>
        <v>-145313814</v>
      </c>
      <c r="I38" s="36">
        <f t="shared" si="3"/>
        <v>-1791365</v>
      </c>
      <c r="J38" s="37">
        <f t="shared" si="3"/>
        <v>148794636</v>
      </c>
      <c r="K38" s="33">
        <f t="shared" si="3"/>
        <v>190139054</v>
      </c>
      <c r="L38" s="34">
        <f t="shared" si="3"/>
        <v>201956101</v>
      </c>
    </row>
    <row r="39" spans="1:12" ht="12.75">
      <c r="A39" s="24" t="s">
        <v>47</v>
      </c>
      <c r="B39" s="18" t="s">
        <v>48</v>
      </c>
      <c r="C39" s="33">
        <v>16772566</v>
      </c>
      <c r="D39" s="33">
        <v>17002592</v>
      </c>
      <c r="E39" s="34">
        <v>0</v>
      </c>
      <c r="F39" s="35">
        <v>0</v>
      </c>
      <c r="G39" s="33">
        <v>0</v>
      </c>
      <c r="H39" s="34">
        <v>0</v>
      </c>
      <c r="I39" s="36">
        <v>0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17002592</v>
      </c>
      <c r="D40" s="45">
        <f aca="true" t="shared" si="4" ref="D40:L40">+D38+D39</f>
        <v>-1579056</v>
      </c>
      <c r="E40" s="46">
        <f t="shared" si="4"/>
        <v>-72580310</v>
      </c>
      <c r="F40" s="47">
        <f t="shared" si="4"/>
        <v>-141688971</v>
      </c>
      <c r="G40" s="45">
        <f t="shared" si="4"/>
        <v>-145313814</v>
      </c>
      <c r="H40" s="46">
        <f t="shared" si="4"/>
        <v>-145313814</v>
      </c>
      <c r="I40" s="48">
        <f t="shared" si="4"/>
        <v>-1791365</v>
      </c>
      <c r="J40" s="49">
        <f t="shared" si="4"/>
        <v>148794636</v>
      </c>
      <c r="K40" s="45">
        <f t="shared" si="4"/>
        <v>190139054</v>
      </c>
      <c r="L40" s="46">
        <f t="shared" si="4"/>
        <v>201956101</v>
      </c>
    </row>
    <row r="41" spans="1:12" ht="12.75">
      <c r="A41" s="50" t="s">
        <v>81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10074922</v>
      </c>
      <c r="D6" s="19">
        <v>10229022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53153457</v>
      </c>
      <c r="D7" s="19">
        <v>27440746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3954527</v>
      </c>
      <c r="D8" s="19">
        <v>13584493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45358000</v>
      </c>
      <c r="D9" s="19">
        <v>44062379</v>
      </c>
      <c r="E9" s="20">
        <v>0</v>
      </c>
      <c r="F9" s="21">
        <v>1</v>
      </c>
      <c r="G9" s="19">
        <v>1</v>
      </c>
      <c r="H9" s="20">
        <v>1</v>
      </c>
      <c r="I9" s="22">
        <v>0</v>
      </c>
      <c r="J9" s="23">
        <v>1</v>
      </c>
      <c r="K9" s="19">
        <v>1</v>
      </c>
      <c r="L9" s="20">
        <v>1</v>
      </c>
    </row>
    <row r="10" spans="1:12" ht="12.75">
      <c r="A10" s="24" t="s">
        <v>25</v>
      </c>
      <c r="B10" s="18" t="s">
        <v>24</v>
      </c>
      <c r="C10" s="19">
        <v>36517802</v>
      </c>
      <c r="D10" s="19">
        <v>37118049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970544</v>
      </c>
      <c r="D11" s="19">
        <v>746016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-105251373</v>
      </c>
      <c r="D14" s="19">
        <v>-86724627</v>
      </c>
      <c r="E14" s="20">
        <v>-123827487</v>
      </c>
      <c r="F14" s="21">
        <v>-158837724</v>
      </c>
      <c r="G14" s="19">
        <v>-156399274</v>
      </c>
      <c r="H14" s="20">
        <v>-156399274</v>
      </c>
      <c r="I14" s="22">
        <v>-13480186</v>
      </c>
      <c r="J14" s="23">
        <v>-171195971</v>
      </c>
      <c r="K14" s="19">
        <v>-170201334</v>
      </c>
      <c r="L14" s="20">
        <v>-179542698</v>
      </c>
    </row>
    <row r="15" spans="1:12" ht="12.75">
      <c r="A15" s="24" t="s">
        <v>30</v>
      </c>
      <c r="B15" s="18"/>
      <c r="C15" s="19">
        <v>-10751329</v>
      </c>
      <c r="D15" s="19">
        <v>-16695619</v>
      </c>
      <c r="E15" s="20">
        <v>-17725489</v>
      </c>
      <c r="F15" s="21">
        <v>-3095646</v>
      </c>
      <c r="G15" s="19">
        <v>-5217646</v>
      </c>
      <c r="H15" s="20">
        <v>-5217646</v>
      </c>
      <c r="I15" s="22">
        <v>-2388549</v>
      </c>
      <c r="J15" s="23">
        <v>-6658601</v>
      </c>
      <c r="K15" s="19">
        <v>-7018165</v>
      </c>
      <c r="L15" s="20">
        <v>-7397145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34026550</v>
      </c>
      <c r="D17" s="27">
        <f aca="true" t="shared" si="0" ref="D17:L17">SUM(D6:D16)</f>
        <v>29760459</v>
      </c>
      <c r="E17" s="28">
        <f t="shared" si="0"/>
        <v>-141552976</v>
      </c>
      <c r="F17" s="29">
        <f t="shared" si="0"/>
        <v>-161933369</v>
      </c>
      <c r="G17" s="27">
        <f t="shared" si="0"/>
        <v>-161616919</v>
      </c>
      <c r="H17" s="30">
        <f t="shared" si="0"/>
        <v>-161616919</v>
      </c>
      <c r="I17" s="29">
        <f t="shared" si="0"/>
        <v>-15868735</v>
      </c>
      <c r="J17" s="31">
        <f t="shared" si="0"/>
        <v>-177854571</v>
      </c>
      <c r="K17" s="27">
        <f t="shared" si="0"/>
        <v>-177219498</v>
      </c>
      <c r="L17" s="28">
        <f t="shared" si="0"/>
        <v>-186939842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481460</v>
      </c>
      <c r="D21" s="19">
        <v>2461635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-31993777</v>
      </c>
      <c r="D26" s="19">
        <v>-31104388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-31512317</v>
      </c>
      <c r="D27" s="27">
        <f aca="true" t="shared" si="1" ref="D27:L27">SUM(D21:D26)</f>
        <v>-28642753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15451</v>
      </c>
      <c r="D33" s="19">
        <v>-9082</v>
      </c>
      <c r="E33" s="20">
        <v>180171</v>
      </c>
      <c r="F33" s="21">
        <v>9829</v>
      </c>
      <c r="G33" s="39">
        <v>0</v>
      </c>
      <c r="H33" s="40">
        <v>0</v>
      </c>
      <c r="I33" s="42">
        <v>-191394</v>
      </c>
      <c r="J33" s="23">
        <v>172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-1849793</v>
      </c>
      <c r="D35" s="19">
        <v>-1536031</v>
      </c>
      <c r="E35" s="20">
        <v>0</v>
      </c>
      <c r="F35" s="21">
        <v>-1523465</v>
      </c>
      <c r="G35" s="19">
        <v>-1523465</v>
      </c>
      <c r="H35" s="20">
        <v>-1523465</v>
      </c>
      <c r="I35" s="22">
        <v>0</v>
      </c>
      <c r="J35" s="23">
        <v>-266562</v>
      </c>
      <c r="K35" s="19">
        <v>-280956</v>
      </c>
      <c r="L35" s="20">
        <v>-296128</v>
      </c>
    </row>
    <row r="36" spans="1:12" ht="12.75">
      <c r="A36" s="25" t="s">
        <v>45</v>
      </c>
      <c r="B36" s="26"/>
      <c r="C36" s="27">
        <f>SUM(C31:C35)</f>
        <v>-1834342</v>
      </c>
      <c r="D36" s="27">
        <f aca="true" t="shared" si="2" ref="D36:L36">SUM(D31:D35)</f>
        <v>-1545113</v>
      </c>
      <c r="E36" s="28">
        <f t="shared" si="2"/>
        <v>180171</v>
      </c>
      <c r="F36" s="29">
        <f t="shared" si="2"/>
        <v>-1513636</v>
      </c>
      <c r="G36" s="27">
        <f t="shared" si="2"/>
        <v>-1523465</v>
      </c>
      <c r="H36" s="28">
        <f t="shared" si="2"/>
        <v>-1523465</v>
      </c>
      <c r="I36" s="30">
        <f t="shared" si="2"/>
        <v>-191394</v>
      </c>
      <c r="J36" s="31">
        <f t="shared" si="2"/>
        <v>-266390</v>
      </c>
      <c r="K36" s="27">
        <f t="shared" si="2"/>
        <v>-280956</v>
      </c>
      <c r="L36" s="28">
        <f t="shared" si="2"/>
        <v>-296128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679891</v>
      </c>
      <c r="D38" s="33">
        <f aca="true" t="shared" si="3" ref="D38:L38">+D17+D27+D36</f>
        <v>-427407</v>
      </c>
      <c r="E38" s="34">
        <f t="shared" si="3"/>
        <v>-141372805</v>
      </c>
      <c r="F38" s="35">
        <f t="shared" si="3"/>
        <v>-163447005</v>
      </c>
      <c r="G38" s="33">
        <f t="shared" si="3"/>
        <v>-163140384</v>
      </c>
      <c r="H38" s="34">
        <f t="shared" si="3"/>
        <v>-163140384</v>
      </c>
      <c r="I38" s="36">
        <f t="shared" si="3"/>
        <v>-16060129</v>
      </c>
      <c r="J38" s="37">
        <f t="shared" si="3"/>
        <v>-178120961</v>
      </c>
      <c r="K38" s="33">
        <f t="shared" si="3"/>
        <v>-177500454</v>
      </c>
      <c r="L38" s="34">
        <f t="shared" si="3"/>
        <v>-187235970</v>
      </c>
    </row>
    <row r="39" spans="1:12" ht="12.75">
      <c r="A39" s="24" t="s">
        <v>47</v>
      </c>
      <c r="B39" s="18" t="s">
        <v>48</v>
      </c>
      <c r="C39" s="33">
        <v>2170069</v>
      </c>
      <c r="D39" s="33">
        <v>2849960</v>
      </c>
      <c r="E39" s="34">
        <v>0</v>
      </c>
      <c r="F39" s="35">
        <v>26</v>
      </c>
      <c r="G39" s="33">
        <v>26</v>
      </c>
      <c r="H39" s="34">
        <v>26</v>
      </c>
      <c r="I39" s="36">
        <v>11764184</v>
      </c>
      <c r="J39" s="37">
        <v>248732</v>
      </c>
      <c r="K39" s="33">
        <v>248732</v>
      </c>
      <c r="L39" s="34">
        <v>248732</v>
      </c>
    </row>
    <row r="40" spans="1:12" ht="12.75">
      <c r="A40" s="43" t="s">
        <v>49</v>
      </c>
      <c r="B40" s="44" t="s">
        <v>48</v>
      </c>
      <c r="C40" s="45">
        <f>+C38+C39</f>
        <v>2849960</v>
      </c>
      <c r="D40" s="45">
        <f aca="true" t="shared" si="4" ref="D40:L40">+D38+D39</f>
        <v>2422553</v>
      </c>
      <c r="E40" s="46">
        <f t="shared" si="4"/>
        <v>-141372805</v>
      </c>
      <c r="F40" s="47">
        <f t="shared" si="4"/>
        <v>-163446979</v>
      </c>
      <c r="G40" s="45">
        <f t="shared" si="4"/>
        <v>-163140358</v>
      </c>
      <c r="H40" s="46">
        <f t="shared" si="4"/>
        <v>-163140358</v>
      </c>
      <c r="I40" s="48">
        <f t="shared" si="4"/>
        <v>-4295945</v>
      </c>
      <c r="J40" s="49">
        <f t="shared" si="4"/>
        <v>-177872229</v>
      </c>
      <c r="K40" s="45">
        <f t="shared" si="4"/>
        <v>-177251722</v>
      </c>
      <c r="L40" s="46">
        <f t="shared" si="4"/>
        <v>-186987238</v>
      </c>
    </row>
    <row r="41" spans="1:12" ht="12.75">
      <c r="A41" s="50" t="s">
        <v>81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0</v>
      </c>
      <c r="D7" s="19">
        <v>0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3123530</v>
      </c>
      <c r="D8" s="19">
        <v>2195320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47175011</v>
      </c>
      <c r="D9" s="19">
        <v>50315963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0</v>
      </c>
      <c r="D10" s="19">
        <v>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495478</v>
      </c>
      <c r="D11" s="19">
        <v>619647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-47886417</v>
      </c>
      <c r="D14" s="19">
        <v>-47275774</v>
      </c>
      <c r="E14" s="20">
        <v>-53717476</v>
      </c>
      <c r="F14" s="21">
        <v>-50364137</v>
      </c>
      <c r="G14" s="19">
        <v>-65189670</v>
      </c>
      <c r="H14" s="20">
        <v>-65189670</v>
      </c>
      <c r="I14" s="22">
        <v>-57951068</v>
      </c>
      <c r="J14" s="23">
        <v>-58879156</v>
      </c>
      <c r="K14" s="19">
        <v>-61079619</v>
      </c>
      <c r="L14" s="20">
        <v>-64133599</v>
      </c>
    </row>
    <row r="15" spans="1:12" ht="12.75">
      <c r="A15" s="24" t="s">
        <v>30</v>
      </c>
      <c r="B15" s="18"/>
      <c r="C15" s="19">
        <v>-1181444</v>
      </c>
      <c r="D15" s="19">
        <v>-2450520</v>
      </c>
      <c r="E15" s="20">
        <v>0</v>
      </c>
      <c r="F15" s="21">
        <v>0</v>
      </c>
      <c r="G15" s="19">
        <v>0</v>
      </c>
      <c r="H15" s="20">
        <v>0</v>
      </c>
      <c r="I15" s="22">
        <v>0</v>
      </c>
      <c r="J15" s="23">
        <v>0</v>
      </c>
      <c r="K15" s="19">
        <v>0</v>
      </c>
      <c r="L15" s="20">
        <v>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-367710</v>
      </c>
      <c r="K16" s="19">
        <v>-386095</v>
      </c>
      <c r="L16" s="20">
        <v>-405400</v>
      </c>
    </row>
    <row r="17" spans="1:12" ht="12.75">
      <c r="A17" s="25" t="s">
        <v>32</v>
      </c>
      <c r="B17" s="26"/>
      <c r="C17" s="27">
        <f>SUM(C6:C16)</f>
        <v>1726158</v>
      </c>
      <c r="D17" s="27">
        <f aca="true" t="shared" si="0" ref="D17:L17">SUM(D6:D16)</f>
        <v>3404636</v>
      </c>
      <c r="E17" s="28">
        <f t="shared" si="0"/>
        <v>-53717476</v>
      </c>
      <c r="F17" s="29">
        <f t="shared" si="0"/>
        <v>-50364137</v>
      </c>
      <c r="G17" s="27">
        <f t="shared" si="0"/>
        <v>-65189670</v>
      </c>
      <c r="H17" s="30">
        <f t="shared" si="0"/>
        <v>-65189670</v>
      </c>
      <c r="I17" s="29">
        <f t="shared" si="0"/>
        <v>-57951068</v>
      </c>
      <c r="J17" s="31">
        <f t="shared" si="0"/>
        <v>-59246866</v>
      </c>
      <c r="K17" s="27">
        <f t="shared" si="0"/>
        <v>-61465714</v>
      </c>
      <c r="L17" s="28">
        <f t="shared" si="0"/>
        <v>-64538999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417300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13439599</v>
      </c>
      <c r="F23" s="38">
        <v>-13439599</v>
      </c>
      <c r="G23" s="39">
        <v>0</v>
      </c>
      <c r="H23" s="40">
        <v>0</v>
      </c>
      <c r="I23" s="22">
        <v>12784809</v>
      </c>
      <c r="J23" s="41">
        <v>-1077278</v>
      </c>
      <c r="K23" s="39">
        <v>-58590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-1105241</v>
      </c>
      <c r="D26" s="19">
        <v>-2294444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-687941</v>
      </c>
      <c r="D27" s="27">
        <f aca="true" t="shared" si="1" ref="D27:L27">SUM(D21:D26)</f>
        <v>-2294444</v>
      </c>
      <c r="E27" s="28">
        <f t="shared" si="1"/>
        <v>13439599</v>
      </c>
      <c r="F27" s="29">
        <f t="shared" si="1"/>
        <v>-13439599</v>
      </c>
      <c r="G27" s="27">
        <f t="shared" si="1"/>
        <v>0</v>
      </c>
      <c r="H27" s="28">
        <f t="shared" si="1"/>
        <v>0</v>
      </c>
      <c r="I27" s="30">
        <f t="shared" si="1"/>
        <v>12784809</v>
      </c>
      <c r="J27" s="31">
        <f t="shared" si="1"/>
        <v>-1077278</v>
      </c>
      <c r="K27" s="27">
        <f t="shared" si="1"/>
        <v>-58590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2286700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1000000</v>
      </c>
      <c r="F33" s="21">
        <v>-929000</v>
      </c>
      <c r="G33" s="39">
        <v>0</v>
      </c>
      <c r="H33" s="40">
        <v>0</v>
      </c>
      <c r="I33" s="42">
        <v>-71000</v>
      </c>
      <c r="J33" s="23">
        <v>14000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-1012812</v>
      </c>
      <c r="D35" s="19">
        <v>-761146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-1012812</v>
      </c>
      <c r="D36" s="27">
        <f aca="true" t="shared" si="2" ref="D36:L36">SUM(D31:D35)</f>
        <v>1525554</v>
      </c>
      <c r="E36" s="28">
        <f t="shared" si="2"/>
        <v>1000000</v>
      </c>
      <c r="F36" s="29">
        <f t="shared" si="2"/>
        <v>-929000</v>
      </c>
      <c r="G36" s="27">
        <f t="shared" si="2"/>
        <v>0</v>
      </c>
      <c r="H36" s="28">
        <f t="shared" si="2"/>
        <v>0</v>
      </c>
      <c r="I36" s="30">
        <f t="shared" si="2"/>
        <v>-71000</v>
      </c>
      <c r="J36" s="31">
        <f t="shared" si="2"/>
        <v>14000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25405</v>
      </c>
      <c r="D38" s="33">
        <f aca="true" t="shared" si="3" ref="D38:L38">+D17+D27+D36</f>
        <v>2635746</v>
      </c>
      <c r="E38" s="34">
        <f t="shared" si="3"/>
        <v>-39277877</v>
      </c>
      <c r="F38" s="35">
        <f t="shared" si="3"/>
        <v>-64732736</v>
      </c>
      <c r="G38" s="33">
        <f t="shared" si="3"/>
        <v>-65189670</v>
      </c>
      <c r="H38" s="34">
        <f t="shared" si="3"/>
        <v>-65189670</v>
      </c>
      <c r="I38" s="36">
        <f t="shared" si="3"/>
        <v>-45237259</v>
      </c>
      <c r="J38" s="37">
        <f t="shared" si="3"/>
        <v>-60310144</v>
      </c>
      <c r="K38" s="33">
        <f t="shared" si="3"/>
        <v>-61524304</v>
      </c>
      <c r="L38" s="34">
        <f t="shared" si="3"/>
        <v>-64538999</v>
      </c>
    </row>
    <row r="39" spans="1:12" ht="12.75">
      <c r="A39" s="24" t="s">
        <v>47</v>
      </c>
      <c r="B39" s="18" t="s">
        <v>48</v>
      </c>
      <c r="C39" s="33">
        <v>524802</v>
      </c>
      <c r="D39" s="33">
        <v>550208</v>
      </c>
      <c r="E39" s="34">
        <v>2749582</v>
      </c>
      <c r="F39" s="35">
        <v>0</v>
      </c>
      <c r="G39" s="33">
        <v>0</v>
      </c>
      <c r="H39" s="34">
        <v>0</v>
      </c>
      <c r="I39" s="36">
        <v>3254059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550207</v>
      </c>
      <c r="D40" s="45">
        <f aca="true" t="shared" si="4" ref="D40:L40">+D38+D39</f>
        <v>3185954</v>
      </c>
      <c r="E40" s="46">
        <f t="shared" si="4"/>
        <v>-36528295</v>
      </c>
      <c r="F40" s="47">
        <f t="shared" si="4"/>
        <v>-64732736</v>
      </c>
      <c r="G40" s="45">
        <f t="shared" si="4"/>
        <v>-65189670</v>
      </c>
      <c r="H40" s="46">
        <f t="shared" si="4"/>
        <v>-65189670</v>
      </c>
      <c r="I40" s="48">
        <f t="shared" si="4"/>
        <v>-41983200</v>
      </c>
      <c r="J40" s="49">
        <f t="shared" si="4"/>
        <v>-60310144</v>
      </c>
      <c r="K40" s="45">
        <f t="shared" si="4"/>
        <v>-61524304</v>
      </c>
      <c r="L40" s="46">
        <f t="shared" si="4"/>
        <v>-64538999</v>
      </c>
    </row>
    <row r="41" spans="1:12" ht="12.75">
      <c r="A41" s="50" t="s">
        <v>81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15556330</v>
      </c>
      <c r="D6" s="19">
        <v>14816775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77977392</v>
      </c>
      <c r="D7" s="19">
        <v>76909924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1598892</v>
      </c>
      <c r="D8" s="19">
        <v>7368754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52996090</v>
      </c>
      <c r="D9" s="19">
        <v>59271421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21294403</v>
      </c>
      <c r="D10" s="19">
        <v>28861877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11264426</v>
      </c>
      <c r="D11" s="19">
        <v>15844749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-182339709</v>
      </c>
      <c r="D14" s="19">
        <v>-138700109</v>
      </c>
      <c r="E14" s="20">
        <v>-169547404</v>
      </c>
      <c r="F14" s="21">
        <v>-207958728</v>
      </c>
      <c r="G14" s="19">
        <v>-207958728</v>
      </c>
      <c r="H14" s="20">
        <v>-207958728</v>
      </c>
      <c r="I14" s="22">
        <v>-13171003</v>
      </c>
      <c r="J14" s="23">
        <v>-225457722</v>
      </c>
      <c r="K14" s="19">
        <v>-236405194</v>
      </c>
      <c r="L14" s="20">
        <v>-252884487</v>
      </c>
    </row>
    <row r="15" spans="1:12" ht="12.75">
      <c r="A15" s="24" t="s">
        <v>30</v>
      </c>
      <c r="B15" s="18"/>
      <c r="C15" s="19">
        <v>-11939867</v>
      </c>
      <c r="D15" s="19">
        <v>-30335905</v>
      </c>
      <c r="E15" s="20">
        <v>-19855122</v>
      </c>
      <c r="F15" s="21">
        <v>-1589766</v>
      </c>
      <c r="G15" s="19">
        <v>-1589766</v>
      </c>
      <c r="H15" s="20">
        <v>-1589766</v>
      </c>
      <c r="I15" s="22">
        <v>-11433</v>
      </c>
      <c r="J15" s="23">
        <v>-18625493</v>
      </c>
      <c r="K15" s="19">
        <v>-15797346</v>
      </c>
      <c r="L15" s="20">
        <v>-20224326</v>
      </c>
    </row>
    <row r="16" spans="1:12" ht="12.75">
      <c r="A16" s="24" t="s">
        <v>31</v>
      </c>
      <c r="B16" s="18" t="s">
        <v>24</v>
      </c>
      <c r="C16" s="19">
        <v>-11356714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-24948757</v>
      </c>
      <c r="D17" s="27">
        <f aca="true" t="shared" si="0" ref="D17:L17">SUM(D6:D16)</f>
        <v>34037486</v>
      </c>
      <c r="E17" s="28">
        <f t="shared" si="0"/>
        <v>-189402526</v>
      </c>
      <c r="F17" s="29">
        <f t="shared" si="0"/>
        <v>-209548494</v>
      </c>
      <c r="G17" s="27">
        <f t="shared" si="0"/>
        <v>-209548494</v>
      </c>
      <c r="H17" s="30">
        <f t="shared" si="0"/>
        <v>-209548494</v>
      </c>
      <c r="I17" s="29">
        <f t="shared" si="0"/>
        <v>-13182436</v>
      </c>
      <c r="J17" s="31">
        <f t="shared" si="0"/>
        <v>-244083215</v>
      </c>
      <c r="K17" s="27">
        <f t="shared" si="0"/>
        <v>-252202540</v>
      </c>
      <c r="L17" s="28">
        <f t="shared" si="0"/>
        <v>-273108813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5535632</v>
      </c>
      <c r="D21" s="19">
        <v>248243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-87437</v>
      </c>
      <c r="D23" s="19">
        <v>0</v>
      </c>
      <c r="E23" s="20">
        <v>-77353062</v>
      </c>
      <c r="F23" s="38">
        <v>73134122</v>
      </c>
      <c r="G23" s="39">
        <v>0</v>
      </c>
      <c r="H23" s="40">
        <v>0</v>
      </c>
      <c r="I23" s="22">
        <v>4218940</v>
      </c>
      <c r="J23" s="41">
        <v>3010940</v>
      </c>
      <c r="K23" s="39">
        <v>-265000</v>
      </c>
      <c r="L23" s="40">
        <v>-111000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-26566894</v>
      </c>
      <c r="D26" s="19">
        <v>-38300559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-21118699</v>
      </c>
      <c r="D27" s="27">
        <f aca="true" t="shared" si="1" ref="D27:L27">SUM(D21:D26)</f>
        <v>-38052316</v>
      </c>
      <c r="E27" s="28">
        <f t="shared" si="1"/>
        <v>-77353062</v>
      </c>
      <c r="F27" s="29">
        <f t="shared" si="1"/>
        <v>73134122</v>
      </c>
      <c r="G27" s="27">
        <f t="shared" si="1"/>
        <v>0</v>
      </c>
      <c r="H27" s="28">
        <f t="shared" si="1"/>
        <v>0</v>
      </c>
      <c r="I27" s="30">
        <f t="shared" si="1"/>
        <v>4218940</v>
      </c>
      <c r="J27" s="31">
        <f t="shared" si="1"/>
        <v>3010940</v>
      </c>
      <c r="K27" s="27">
        <f t="shared" si="1"/>
        <v>-265000</v>
      </c>
      <c r="L27" s="28">
        <f t="shared" si="1"/>
        <v>-111000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-295077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1064138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38072</v>
      </c>
      <c r="D33" s="19">
        <v>5012375</v>
      </c>
      <c r="E33" s="20">
        <v>1772549</v>
      </c>
      <c r="F33" s="21">
        <v>137451</v>
      </c>
      <c r="G33" s="39">
        <v>0</v>
      </c>
      <c r="H33" s="40">
        <v>0</v>
      </c>
      <c r="I33" s="42">
        <v>-1910000</v>
      </c>
      <c r="J33" s="23">
        <v>-94000</v>
      </c>
      <c r="K33" s="19">
        <v>26001</v>
      </c>
      <c r="L33" s="20">
        <v>26001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-1556667</v>
      </c>
      <c r="D35" s="19">
        <v>-1284491</v>
      </c>
      <c r="E35" s="20">
        <v>-11470730</v>
      </c>
      <c r="F35" s="21">
        <v>-4180000</v>
      </c>
      <c r="G35" s="19">
        <v>-4180000</v>
      </c>
      <c r="H35" s="20">
        <v>-4180000</v>
      </c>
      <c r="I35" s="22">
        <v>0</v>
      </c>
      <c r="J35" s="23">
        <v>-11861000</v>
      </c>
      <c r="K35" s="19">
        <v>-12470000</v>
      </c>
      <c r="L35" s="20">
        <v>-12940000</v>
      </c>
    </row>
    <row r="36" spans="1:12" ht="12.75">
      <c r="A36" s="25" t="s">
        <v>45</v>
      </c>
      <c r="B36" s="26"/>
      <c r="C36" s="27">
        <f>SUM(C31:C35)</f>
        <v>-749534</v>
      </c>
      <c r="D36" s="27">
        <f aca="true" t="shared" si="2" ref="D36:L36">SUM(D31:D35)</f>
        <v>3727884</v>
      </c>
      <c r="E36" s="28">
        <f t="shared" si="2"/>
        <v>-9698181</v>
      </c>
      <c r="F36" s="29">
        <f t="shared" si="2"/>
        <v>-4042549</v>
      </c>
      <c r="G36" s="27">
        <f t="shared" si="2"/>
        <v>-4180000</v>
      </c>
      <c r="H36" s="28">
        <f t="shared" si="2"/>
        <v>-4180000</v>
      </c>
      <c r="I36" s="30">
        <f t="shared" si="2"/>
        <v>-1910000</v>
      </c>
      <c r="J36" s="31">
        <f t="shared" si="2"/>
        <v>-11955000</v>
      </c>
      <c r="K36" s="27">
        <f t="shared" si="2"/>
        <v>-12443999</v>
      </c>
      <c r="L36" s="28">
        <f t="shared" si="2"/>
        <v>-12913999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-46816990</v>
      </c>
      <c r="D38" s="33">
        <f aca="true" t="shared" si="3" ref="D38:L38">+D17+D27+D36</f>
        <v>-286946</v>
      </c>
      <c r="E38" s="34">
        <f t="shared" si="3"/>
        <v>-276453769</v>
      </c>
      <c r="F38" s="35">
        <f t="shared" si="3"/>
        <v>-140456921</v>
      </c>
      <c r="G38" s="33">
        <f t="shared" si="3"/>
        <v>-213728494</v>
      </c>
      <c r="H38" s="34">
        <f t="shared" si="3"/>
        <v>-213728494</v>
      </c>
      <c r="I38" s="36">
        <f t="shared" si="3"/>
        <v>-10873496</v>
      </c>
      <c r="J38" s="37">
        <f t="shared" si="3"/>
        <v>-253027275</v>
      </c>
      <c r="K38" s="33">
        <f t="shared" si="3"/>
        <v>-264911539</v>
      </c>
      <c r="L38" s="34">
        <f t="shared" si="3"/>
        <v>-286133812</v>
      </c>
    </row>
    <row r="39" spans="1:12" ht="12.75">
      <c r="A39" s="24" t="s">
        <v>47</v>
      </c>
      <c r="B39" s="18" t="s">
        <v>48</v>
      </c>
      <c r="C39" s="33">
        <v>1123773</v>
      </c>
      <c r="D39" s="33">
        <v>1204168</v>
      </c>
      <c r="E39" s="34">
        <v>-1880865</v>
      </c>
      <c r="F39" s="35">
        <v>1607209</v>
      </c>
      <c r="G39" s="33">
        <v>1607209</v>
      </c>
      <c r="H39" s="34">
        <v>1607209</v>
      </c>
      <c r="I39" s="36">
        <v>5423797</v>
      </c>
      <c r="J39" s="37">
        <v>538996</v>
      </c>
      <c r="K39" s="33">
        <v>489996</v>
      </c>
      <c r="L39" s="34">
        <v>431016</v>
      </c>
    </row>
    <row r="40" spans="1:12" ht="12.75">
      <c r="A40" s="43" t="s">
        <v>49</v>
      </c>
      <c r="B40" s="44" t="s">
        <v>48</v>
      </c>
      <c r="C40" s="45">
        <f>+C38+C39</f>
        <v>-45693217</v>
      </c>
      <c r="D40" s="45">
        <f aca="true" t="shared" si="4" ref="D40:L40">+D38+D39</f>
        <v>917222</v>
      </c>
      <c r="E40" s="46">
        <f t="shared" si="4"/>
        <v>-278334634</v>
      </c>
      <c r="F40" s="47">
        <f t="shared" si="4"/>
        <v>-138849712</v>
      </c>
      <c r="G40" s="45">
        <f t="shared" si="4"/>
        <v>-212121285</v>
      </c>
      <c r="H40" s="46">
        <f t="shared" si="4"/>
        <v>-212121285</v>
      </c>
      <c r="I40" s="48">
        <f t="shared" si="4"/>
        <v>-5449699</v>
      </c>
      <c r="J40" s="49">
        <f t="shared" si="4"/>
        <v>-252488279</v>
      </c>
      <c r="K40" s="45">
        <f t="shared" si="4"/>
        <v>-264421543</v>
      </c>
      <c r="L40" s="46">
        <f t="shared" si="4"/>
        <v>-285702796</v>
      </c>
    </row>
    <row r="41" spans="1:12" ht="12.75">
      <c r="A41" s="50" t="s">
        <v>81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70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541499</v>
      </c>
      <c r="D6" s="19">
        <v>813938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1266064</v>
      </c>
      <c r="D7" s="19">
        <v>4266064</v>
      </c>
      <c r="E7" s="20">
        <v>-44844</v>
      </c>
      <c r="F7" s="21">
        <v>0</v>
      </c>
      <c r="G7" s="19">
        <v>0</v>
      </c>
      <c r="H7" s="20">
        <v>0</v>
      </c>
      <c r="I7" s="22">
        <v>7009</v>
      </c>
      <c r="J7" s="23">
        <v>10670</v>
      </c>
      <c r="K7" s="19">
        <v>11428</v>
      </c>
      <c r="L7" s="20">
        <v>12285</v>
      </c>
    </row>
    <row r="8" spans="1:12" ht="12.75">
      <c r="A8" s="24" t="s">
        <v>22</v>
      </c>
      <c r="B8" s="18"/>
      <c r="C8" s="19">
        <v>1828171</v>
      </c>
      <c r="D8" s="19">
        <v>2440762</v>
      </c>
      <c r="E8" s="20">
        <v>-92009</v>
      </c>
      <c r="F8" s="21">
        <v>1000</v>
      </c>
      <c r="G8" s="19">
        <v>2549423</v>
      </c>
      <c r="H8" s="20">
        <v>2549423</v>
      </c>
      <c r="I8" s="22">
        <v>-9161</v>
      </c>
      <c r="J8" s="23">
        <v>4728593</v>
      </c>
      <c r="K8" s="19">
        <v>5048324</v>
      </c>
      <c r="L8" s="20">
        <v>5464140</v>
      </c>
    </row>
    <row r="9" spans="1:12" ht="12.75">
      <c r="A9" s="24" t="s">
        <v>23</v>
      </c>
      <c r="B9" s="18" t="s">
        <v>24</v>
      </c>
      <c r="C9" s="19">
        <v>20513769</v>
      </c>
      <c r="D9" s="19">
        <v>22976666</v>
      </c>
      <c r="E9" s="20">
        <v>730000</v>
      </c>
      <c r="F9" s="21">
        <v>26328000</v>
      </c>
      <c r="G9" s="19">
        <v>26899200</v>
      </c>
      <c r="H9" s="20">
        <v>26899200</v>
      </c>
      <c r="I9" s="22">
        <v>3665000</v>
      </c>
      <c r="J9" s="23">
        <v>29115000</v>
      </c>
      <c r="K9" s="19">
        <v>31066000</v>
      </c>
      <c r="L9" s="20">
        <v>33056000</v>
      </c>
    </row>
    <row r="10" spans="1:12" ht="12.75">
      <c r="A10" s="24" t="s">
        <v>25</v>
      </c>
      <c r="B10" s="18" t="s">
        <v>24</v>
      </c>
      <c r="C10" s="19">
        <v>18210263</v>
      </c>
      <c r="D10" s="19">
        <v>14862452</v>
      </c>
      <c r="E10" s="20">
        <v>0</v>
      </c>
      <c r="F10" s="21">
        <v>14567000</v>
      </c>
      <c r="G10" s="19">
        <v>19067000</v>
      </c>
      <c r="H10" s="20">
        <v>19067000</v>
      </c>
      <c r="I10" s="22">
        <v>0</v>
      </c>
      <c r="J10" s="23">
        <v>15191000</v>
      </c>
      <c r="K10" s="19">
        <v>11035000</v>
      </c>
      <c r="L10" s="20">
        <v>11529000</v>
      </c>
    </row>
    <row r="11" spans="1:12" ht="12.75">
      <c r="A11" s="24" t="s">
        <v>26</v>
      </c>
      <c r="B11" s="18"/>
      <c r="C11" s="19">
        <v>241230</v>
      </c>
      <c r="D11" s="19">
        <v>270807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-26014695</v>
      </c>
      <c r="D14" s="19">
        <v>-33305867</v>
      </c>
      <c r="E14" s="20">
        <v>-4723770</v>
      </c>
      <c r="F14" s="21">
        <v>-47719154</v>
      </c>
      <c r="G14" s="19">
        <v>-49015841</v>
      </c>
      <c r="H14" s="20">
        <v>-49015841</v>
      </c>
      <c r="I14" s="22">
        <v>-49832011</v>
      </c>
      <c r="J14" s="23">
        <v>-50818587</v>
      </c>
      <c r="K14" s="19">
        <v>-52686806</v>
      </c>
      <c r="L14" s="20">
        <v>-56762236</v>
      </c>
    </row>
    <row r="15" spans="1:12" ht="12.75">
      <c r="A15" s="24" t="s">
        <v>30</v>
      </c>
      <c r="B15" s="18"/>
      <c r="C15" s="19">
        <v>-502546</v>
      </c>
      <c r="D15" s="19">
        <v>-1700244</v>
      </c>
      <c r="E15" s="20">
        <v>-367452</v>
      </c>
      <c r="F15" s="21">
        <v>0</v>
      </c>
      <c r="G15" s="19">
        <v>-50000</v>
      </c>
      <c r="H15" s="20">
        <v>-50000</v>
      </c>
      <c r="I15" s="22">
        <v>-596735</v>
      </c>
      <c r="J15" s="23">
        <v>-120000</v>
      </c>
      <c r="K15" s="19">
        <v>-128520</v>
      </c>
      <c r="L15" s="20">
        <v>-138159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1285397</v>
      </c>
      <c r="F16" s="21">
        <v>-1248685</v>
      </c>
      <c r="G16" s="19">
        <v>-1248685</v>
      </c>
      <c r="H16" s="20">
        <v>-1248685</v>
      </c>
      <c r="I16" s="22">
        <v>800357</v>
      </c>
      <c r="J16" s="23">
        <v>-1199675</v>
      </c>
      <c r="K16" s="19">
        <v>-236398</v>
      </c>
      <c r="L16" s="20">
        <v>-244163</v>
      </c>
    </row>
    <row r="17" spans="1:12" ht="12.75">
      <c r="A17" s="25" t="s">
        <v>32</v>
      </c>
      <c r="B17" s="26"/>
      <c r="C17" s="27">
        <f>SUM(C6:C16)</f>
        <v>16083755</v>
      </c>
      <c r="D17" s="27">
        <f aca="true" t="shared" si="0" ref="D17:L17">SUM(D6:D16)</f>
        <v>10624578</v>
      </c>
      <c r="E17" s="28">
        <f t="shared" si="0"/>
        <v>-3212678</v>
      </c>
      <c r="F17" s="29">
        <f t="shared" si="0"/>
        <v>-8071839</v>
      </c>
      <c r="G17" s="27">
        <f t="shared" si="0"/>
        <v>-1798903</v>
      </c>
      <c r="H17" s="30">
        <f t="shared" si="0"/>
        <v>-1798903</v>
      </c>
      <c r="I17" s="29">
        <f t="shared" si="0"/>
        <v>-45965541</v>
      </c>
      <c r="J17" s="31">
        <f t="shared" si="0"/>
        <v>-3092999</v>
      </c>
      <c r="K17" s="27">
        <f t="shared" si="0"/>
        <v>-5890972</v>
      </c>
      <c r="L17" s="28">
        <f t="shared" si="0"/>
        <v>-7083133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-1174138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-16103478</v>
      </c>
      <c r="D26" s="19">
        <v>-14257470</v>
      </c>
      <c r="E26" s="20">
        <v>-217391</v>
      </c>
      <c r="F26" s="21">
        <v>-14567000</v>
      </c>
      <c r="G26" s="19">
        <v>-19067000</v>
      </c>
      <c r="H26" s="20">
        <v>-19067000</v>
      </c>
      <c r="I26" s="22">
        <v>0</v>
      </c>
      <c r="J26" s="23">
        <v>-15691000</v>
      </c>
      <c r="K26" s="19">
        <v>-11035000</v>
      </c>
      <c r="L26" s="20">
        <v>-11529000</v>
      </c>
    </row>
    <row r="27" spans="1:12" ht="12.75">
      <c r="A27" s="25" t="s">
        <v>39</v>
      </c>
      <c r="B27" s="26"/>
      <c r="C27" s="27">
        <f>SUM(C21:C26)</f>
        <v>-16103478</v>
      </c>
      <c r="D27" s="27">
        <f aca="true" t="shared" si="1" ref="D27:L27">SUM(D21:D26)</f>
        <v>-14257470</v>
      </c>
      <c r="E27" s="28">
        <f t="shared" si="1"/>
        <v>-217391</v>
      </c>
      <c r="F27" s="29">
        <f t="shared" si="1"/>
        <v>-14567000</v>
      </c>
      <c r="G27" s="27">
        <f t="shared" si="1"/>
        <v>-19067000</v>
      </c>
      <c r="H27" s="28">
        <f t="shared" si="1"/>
        <v>-19067000</v>
      </c>
      <c r="I27" s="30">
        <f t="shared" si="1"/>
        <v>-1174138</v>
      </c>
      <c r="J27" s="31">
        <f t="shared" si="1"/>
        <v>-15691000</v>
      </c>
      <c r="K27" s="27">
        <f t="shared" si="1"/>
        <v>-11035000</v>
      </c>
      <c r="L27" s="28">
        <f t="shared" si="1"/>
        <v>-11529000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0</v>
      </c>
      <c r="F33" s="21">
        <v>0</v>
      </c>
      <c r="G33" s="39">
        <v>0</v>
      </c>
      <c r="H33" s="40">
        <v>0</v>
      </c>
      <c r="I33" s="42">
        <v>4764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2942244</v>
      </c>
      <c r="E35" s="20">
        <v>0</v>
      </c>
      <c r="F35" s="21">
        <v>0</v>
      </c>
      <c r="G35" s="19">
        <v>0</v>
      </c>
      <c r="H35" s="20">
        <v>0</v>
      </c>
      <c r="I35" s="22">
        <v>-905700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0</v>
      </c>
      <c r="D36" s="27">
        <f aca="true" t="shared" si="2" ref="D36:L36">SUM(D31:D35)</f>
        <v>2942244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-900936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-19723</v>
      </c>
      <c r="D38" s="33">
        <f aca="true" t="shared" si="3" ref="D38:L38">+D17+D27+D36</f>
        <v>-690648</v>
      </c>
      <c r="E38" s="34">
        <f t="shared" si="3"/>
        <v>-3430069</v>
      </c>
      <c r="F38" s="35">
        <f t="shared" si="3"/>
        <v>-22638839</v>
      </c>
      <c r="G38" s="33">
        <f t="shared" si="3"/>
        <v>-20865903</v>
      </c>
      <c r="H38" s="34">
        <f t="shared" si="3"/>
        <v>-20865903</v>
      </c>
      <c r="I38" s="36">
        <f t="shared" si="3"/>
        <v>-48040615</v>
      </c>
      <c r="J38" s="37">
        <f t="shared" si="3"/>
        <v>-18783999</v>
      </c>
      <c r="K38" s="33">
        <f t="shared" si="3"/>
        <v>-16925972</v>
      </c>
      <c r="L38" s="34">
        <f t="shared" si="3"/>
        <v>-18612133</v>
      </c>
    </row>
    <row r="39" spans="1:12" ht="12.75">
      <c r="A39" s="24" t="s">
        <v>47</v>
      </c>
      <c r="B39" s="18" t="s">
        <v>48</v>
      </c>
      <c r="C39" s="33">
        <v>435378</v>
      </c>
      <c r="D39" s="33">
        <v>415655</v>
      </c>
      <c r="E39" s="34">
        <v>0</v>
      </c>
      <c r="F39" s="35">
        <v>0</v>
      </c>
      <c r="G39" s="33">
        <v>0</v>
      </c>
      <c r="H39" s="34">
        <v>0</v>
      </c>
      <c r="I39" s="36">
        <v>0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415655</v>
      </c>
      <c r="D40" s="45">
        <f aca="true" t="shared" si="4" ref="D40:L40">+D38+D39</f>
        <v>-274993</v>
      </c>
      <c r="E40" s="46">
        <f t="shared" si="4"/>
        <v>-3430069</v>
      </c>
      <c r="F40" s="47">
        <f t="shared" si="4"/>
        <v>-22638839</v>
      </c>
      <c r="G40" s="45">
        <f t="shared" si="4"/>
        <v>-20865903</v>
      </c>
      <c r="H40" s="46">
        <f t="shared" si="4"/>
        <v>-20865903</v>
      </c>
      <c r="I40" s="48">
        <f t="shared" si="4"/>
        <v>-48040615</v>
      </c>
      <c r="J40" s="49">
        <f t="shared" si="4"/>
        <v>-18783999</v>
      </c>
      <c r="K40" s="45">
        <f t="shared" si="4"/>
        <v>-16925972</v>
      </c>
      <c r="L40" s="46">
        <f t="shared" si="4"/>
        <v>-18612133</v>
      </c>
    </row>
    <row r="41" spans="1:12" ht="12.75">
      <c r="A41" s="50" t="s">
        <v>81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15552797</v>
      </c>
      <c r="D6" s="19">
        <v>29024821</v>
      </c>
      <c r="E6" s="20">
        <v>0</v>
      </c>
      <c r="F6" s="21">
        <v>248836941</v>
      </c>
      <c r="G6" s="19">
        <v>248836941</v>
      </c>
      <c r="H6" s="20">
        <v>248836941</v>
      </c>
      <c r="I6" s="22">
        <v>11246028</v>
      </c>
      <c r="J6" s="23">
        <v>68000149</v>
      </c>
      <c r="K6" s="19">
        <v>75887729</v>
      </c>
      <c r="L6" s="20">
        <v>84429835</v>
      </c>
    </row>
    <row r="7" spans="1:12" ht="12.75">
      <c r="A7" s="24" t="s">
        <v>21</v>
      </c>
      <c r="B7" s="18"/>
      <c r="C7" s="19">
        <v>47147005</v>
      </c>
      <c r="D7" s="19">
        <v>90140176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93292736</v>
      </c>
      <c r="K7" s="19">
        <v>104114696</v>
      </c>
      <c r="L7" s="20">
        <v>115833389</v>
      </c>
    </row>
    <row r="8" spans="1:12" ht="12.75">
      <c r="A8" s="24" t="s">
        <v>22</v>
      </c>
      <c r="B8" s="18"/>
      <c r="C8" s="19">
        <v>9267317</v>
      </c>
      <c r="D8" s="19">
        <v>2671126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1858542</v>
      </c>
      <c r="K8" s="19">
        <v>1958909</v>
      </c>
      <c r="L8" s="20">
        <v>2064721</v>
      </c>
    </row>
    <row r="9" spans="1:12" ht="12.75">
      <c r="A9" s="24" t="s">
        <v>23</v>
      </c>
      <c r="B9" s="18" t="s">
        <v>24</v>
      </c>
      <c r="C9" s="19">
        <v>33385618</v>
      </c>
      <c r="D9" s="19">
        <v>43063289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48090360</v>
      </c>
      <c r="K9" s="19">
        <v>47926250</v>
      </c>
      <c r="L9" s="20">
        <v>50603635</v>
      </c>
    </row>
    <row r="10" spans="1:12" ht="12.75">
      <c r="A10" s="24" t="s">
        <v>25</v>
      </c>
      <c r="B10" s="18" t="s">
        <v>24</v>
      </c>
      <c r="C10" s="19">
        <v>15278237</v>
      </c>
      <c r="D10" s="19">
        <v>27018215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14298640</v>
      </c>
      <c r="K10" s="19">
        <v>14883760</v>
      </c>
      <c r="L10" s="20">
        <v>15726482</v>
      </c>
    </row>
    <row r="11" spans="1:12" ht="12.75">
      <c r="A11" s="24" t="s">
        <v>26</v>
      </c>
      <c r="B11" s="18"/>
      <c r="C11" s="19">
        <v>5192773</v>
      </c>
      <c r="D11" s="19">
        <v>1384887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692700</v>
      </c>
      <c r="K11" s="19">
        <v>730106</v>
      </c>
      <c r="L11" s="20">
        <v>769547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-95899000</v>
      </c>
      <c r="D14" s="19">
        <v>-147976580</v>
      </c>
      <c r="E14" s="20">
        <v>-1951135</v>
      </c>
      <c r="F14" s="21">
        <v>-199074909</v>
      </c>
      <c r="G14" s="19">
        <v>-237471056</v>
      </c>
      <c r="H14" s="20">
        <v>-237471056</v>
      </c>
      <c r="I14" s="22">
        <v>-5694401</v>
      </c>
      <c r="J14" s="23">
        <v>-196135703</v>
      </c>
      <c r="K14" s="19">
        <v>-206702789</v>
      </c>
      <c r="L14" s="20">
        <v>-217834134</v>
      </c>
    </row>
    <row r="15" spans="1:12" ht="12.75">
      <c r="A15" s="24" t="s">
        <v>30</v>
      </c>
      <c r="B15" s="18"/>
      <c r="C15" s="19">
        <v>-6020178</v>
      </c>
      <c r="D15" s="19">
        <v>-6839835</v>
      </c>
      <c r="E15" s="20">
        <v>0</v>
      </c>
      <c r="F15" s="21">
        <v>-12</v>
      </c>
      <c r="G15" s="19">
        <v>-7000824</v>
      </c>
      <c r="H15" s="20">
        <v>-7000824</v>
      </c>
      <c r="I15" s="22">
        <v>-1634916</v>
      </c>
      <c r="J15" s="23">
        <v>-7364867</v>
      </c>
      <c r="K15" s="19">
        <v>-7762570</v>
      </c>
      <c r="L15" s="20">
        <v>-8181748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23904569</v>
      </c>
      <c r="D17" s="27">
        <f aca="true" t="shared" si="0" ref="D17:L17">SUM(D6:D16)</f>
        <v>38486099</v>
      </c>
      <c r="E17" s="28">
        <f t="shared" si="0"/>
        <v>-1951135</v>
      </c>
      <c r="F17" s="29">
        <f t="shared" si="0"/>
        <v>49762020</v>
      </c>
      <c r="G17" s="27">
        <f t="shared" si="0"/>
        <v>4365061</v>
      </c>
      <c r="H17" s="30">
        <f t="shared" si="0"/>
        <v>4365061</v>
      </c>
      <c r="I17" s="29">
        <f t="shared" si="0"/>
        <v>3916711</v>
      </c>
      <c r="J17" s="31">
        <f t="shared" si="0"/>
        <v>22732557</v>
      </c>
      <c r="K17" s="27">
        <f t="shared" si="0"/>
        <v>31036091</v>
      </c>
      <c r="L17" s="28">
        <f t="shared" si="0"/>
        <v>43411727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2499000</v>
      </c>
      <c r="D21" s="19">
        <v>386547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-22731000</v>
      </c>
      <c r="D26" s="19">
        <v>0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-20232000</v>
      </c>
      <c r="D27" s="27">
        <f aca="true" t="shared" si="1" ref="D27:L27">SUM(D21:D26)</f>
        <v>386547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2261203</v>
      </c>
      <c r="F33" s="21">
        <v>-2261155</v>
      </c>
      <c r="G33" s="39">
        <v>0</v>
      </c>
      <c r="H33" s="40">
        <v>0</v>
      </c>
      <c r="I33" s="42">
        <v>-48</v>
      </c>
      <c r="J33" s="23">
        <v>2378737</v>
      </c>
      <c r="K33" s="19">
        <v>128455</v>
      </c>
      <c r="L33" s="20">
        <v>135392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-3199020</v>
      </c>
      <c r="D35" s="19">
        <v>0</v>
      </c>
      <c r="E35" s="20">
        <v>-962120</v>
      </c>
      <c r="F35" s="21">
        <v>-72</v>
      </c>
      <c r="G35" s="19">
        <v>-72</v>
      </c>
      <c r="H35" s="20">
        <v>-72</v>
      </c>
      <c r="I35" s="22">
        <v>0</v>
      </c>
      <c r="J35" s="23">
        <v>0</v>
      </c>
      <c r="K35" s="19">
        <v>0</v>
      </c>
      <c r="L35" s="20">
        <v>-5</v>
      </c>
    </row>
    <row r="36" spans="1:12" ht="12.75">
      <c r="A36" s="25" t="s">
        <v>45</v>
      </c>
      <c r="B36" s="26"/>
      <c r="C36" s="27">
        <f>SUM(C31:C35)</f>
        <v>-3199020</v>
      </c>
      <c r="D36" s="27">
        <f aca="true" t="shared" si="2" ref="D36:L36">SUM(D31:D35)</f>
        <v>0</v>
      </c>
      <c r="E36" s="28">
        <f t="shared" si="2"/>
        <v>1299083</v>
      </c>
      <c r="F36" s="29">
        <f t="shared" si="2"/>
        <v>-2261227</v>
      </c>
      <c r="G36" s="27">
        <f t="shared" si="2"/>
        <v>-72</v>
      </c>
      <c r="H36" s="28">
        <f t="shared" si="2"/>
        <v>-72</v>
      </c>
      <c r="I36" s="30">
        <f t="shared" si="2"/>
        <v>-48</v>
      </c>
      <c r="J36" s="31">
        <f t="shared" si="2"/>
        <v>2378737</v>
      </c>
      <c r="K36" s="27">
        <f t="shared" si="2"/>
        <v>128455</v>
      </c>
      <c r="L36" s="28">
        <f t="shared" si="2"/>
        <v>135387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473549</v>
      </c>
      <c r="D38" s="33">
        <f aca="true" t="shared" si="3" ref="D38:L38">+D17+D27+D36</f>
        <v>38872646</v>
      </c>
      <c r="E38" s="34">
        <f t="shared" si="3"/>
        <v>-652052</v>
      </c>
      <c r="F38" s="35">
        <f t="shared" si="3"/>
        <v>47500793</v>
      </c>
      <c r="G38" s="33">
        <f t="shared" si="3"/>
        <v>4364989</v>
      </c>
      <c r="H38" s="34">
        <f t="shared" si="3"/>
        <v>4364989</v>
      </c>
      <c r="I38" s="36">
        <f t="shared" si="3"/>
        <v>3916663</v>
      </c>
      <c r="J38" s="37">
        <f t="shared" si="3"/>
        <v>25111294</v>
      </c>
      <c r="K38" s="33">
        <f t="shared" si="3"/>
        <v>31164546</v>
      </c>
      <c r="L38" s="34">
        <f t="shared" si="3"/>
        <v>43547114</v>
      </c>
    </row>
    <row r="39" spans="1:12" ht="12.75">
      <c r="A39" s="24" t="s">
        <v>47</v>
      </c>
      <c r="B39" s="18" t="s">
        <v>48</v>
      </c>
      <c r="C39" s="33">
        <v>10716468</v>
      </c>
      <c r="D39" s="33">
        <v>0</v>
      </c>
      <c r="E39" s="34">
        <v>15281310</v>
      </c>
      <c r="F39" s="35">
        <v>120</v>
      </c>
      <c r="G39" s="33">
        <v>120</v>
      </c>
      <c r="H39" s="34">
        <v>120</v>
      </c>
      <c r="I39" s="36">
        <v>0</v>
      </c>
      <c r="J39" s="37">
        <v>7000000</v>
      </c>
      <c r="K39" s="33">
        <v>7378011</v>
      </c>
      <c r="L39" s="34">
        <v>7776423</v>
      </c>
    </row>
    <row r="40" spans="1:12" ht="12.75">
      <c r="A40" s="43" t="s">
        <v>49</v>
      </c>
      <c r="B40" s="44" t="s">
        <v>48</v>
      </c>
      <c r="C40" s="45">
        <f>+C38+C39</f>
        <v>11190017</v>
      </c>
      <c r="D40" s="45">
        <f aca="true" t="shared" si="4" ref="D40:L40">+D38+D39</f>
        <v>38872646</v>
      </c>
      <c r="E40" s="46">
        <f t="shared" si="4"/>
        <v>14629258</v>
      </c>
      <c r="F40" s="47">
        <f t="shared" si="4"/>
        <v>47500913</v>
      </c>
      <c r="G40" s="45">
        <f t="shared" si="4"/>
        <v>4365109</v>
      </c>
      <c r="H40" s="46">
        <f t="shared" si="4"/>
        <v>4365109</v>
      </c>
      <c r="I40" s="48">
        <f t="shared" si="4"/>
        <v>3916663</v>
      </c>
      <c r="J40" s="49">
        <f t="shared" si="4"/>
        <v>32111294</v>
      </c>
      <c r="K40" s="45">
        <f t="shared" si="4"/>
        <v>38542557</v>
      </c>
      <c r="L40" s="46">
        <f t="shared" si="4"/>
        <v>51323537</v>
      </c>
    </row>
    <row r="41" spans="1:12" ht="12.75">
      <c r="A41" s="50" t="s">
        <v>81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0</v>
      </c>
      <c r="E6" s="20">
        <v>0</v>
      </c>
      <c r="F6" s="21">
        <v>385506</v>
      </c>
      <c r="G6" s="19">
        <v>9374703</v>
      </c>
      <c r="H6" s="20">
        <v>9374703</v>
      </c>
      <c r="I6" s="22">
        <v>0</v>
      </c>
      <c r="J6" s="23">
        <v>10970004</v>
      </c>
      <c r="K6" s="19">
        <v>11562380</v>
      </c>
      <c r="L6" s="20">
        <v>12186749</v>
      </c>
    </row>
    <row r="7" spans="1:12" ht="12.75">
      <c r="A7" s="24" t="s">
        <v>21</v>
      </c>
      <c r="B7" s="18"/>
      <c r="C7" s="19">
        <v>35430859</v>
      </c>
      <c r="D7" s="19">
        <v>26938791</v>
      </c>
      <c r="E7" s="20">
        <v>0</v>
      </c>
      <c r="F7" s="21">
        <v>11442293</v>
      </c>
      <c r="G7" s="19">
        <v>26670221</v>
      </c>
      <c r="H7" s="20">
        <v>26670221</v>
      </c>
      <c r="I7" s="22">
        <v>0</v>
      </c>
      <c r="J7" s="23">
        <v>17047844</v>
      </c>
      <c r="K7" s="19">
        <v>13148179</v>
      </c>
      <c r="L7" s="20">
        <v>14017502</v>
      </c>
    </row>
    <row r="8" spans="1:12" ht="12.75">
      <c r="A8" s="24" t="s">
        <v>22</v>
      </c>
      <c r="B8" s="18"/>
      <c r="C8" s="19">
        <v>0</v>
      </c>
      <c r="D8" s="19">
        <v>0</v>
      </c>
      <c r="E8" s="20">
        <v>0</v>
      </c>
      <c r="F8" s="21">
        <v>20252046</v>
      </c>
      <c r="G8" s="19">
        <v>3116760</v>
      </c>
      <c r="H8" s="20">
        <v>3116760</v>
      </c>
      <c r="I8" s="22">
        <v>0</v>
      </c>
      <c r="J8" s="23">
        <v>8553559</v>
      </c>
      <c r="K8" s="19">
        <v>6368872</v>
      </c>
      <c r="L8" s="20">
        <v>9661554</v>
      </c>
    </row>
    <row r="9" spans="1:12" ht="12.75">
      <c r="A9" s="24" t="s">
        <v>23</v>
      </c>
      <c r="B9" s="18" t="s">
        <v>24</v>
      </c>
      <c r="C9" s="19">
        <v>38730497</v>
      </c>
      <c r="D9" s="19">
        <v>46841210</v>
      </c>
      <c r="E9" s="20">
        <v>0</v>
      </c>
      <c r="F9" s="21">
        <v>24240000</v>
      </c>
      <c r="G9" s="19">
        <v>23928000</v>
      </c>
      <c r="H9" s="20">
        <v>23928000</v>
      </c>
      <c r="I9" s="22">
        <v>0</v>
      </c>
      <c r="J9" s="23">
        <v>27106000</v>
      </c>
      <c r="K9" s="19">
        <v>28017000</v>
      </c>
      <c r="L9" s="20">
        <v>30542000</v>
      </c>
    </row>
    <row r="10" spans="1:12" ht="12.75">
      <c r="A10" s="24" t="s">
        <v>25</v>
      </c>
      <c r="B10" s="18" t="s">
        <v>24</v>
      </c>
      <c r="C10" s="19">
        <v>0</v>
      </c>
      <c r="D10" s="19">
        <v>0</v>
      </c>
      <c r="E10" s="20">
        <v>0</v>
      </c>
      <c r="F10" s="21">
        <v>-15675000</v>
      </c>
      <c r="G10" s="19">
        <v>50648000</v>
      </c>
      <c r="H10" s="20">
        <v>50648000</v>
      </c>
      <c r="I10" s="22">
        <v>0</v>
      </c>
      <c r="J10" s="23">
        <v>-4602000</v>
      </c>
      <c r="K10" s="19">
        <v>-31775000</v>
      </c>
      <c r="L10" s="20">
        <v>8489000</v>
      </c>
    </row>
    <row r="11" spans="1:12" ht="12.75">
      <c r="A11" s="24" t="s">
        <v>26</v>
      </c>
      <c r="B11" s="18"/>
      <c r="C11" s="19">
        <v>233797</v>
      </c>
      <c r="D11" s="19">
        <v>375732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-45592655</v>
      </c>
      <c r="D14" s="19">
        <v>-47875796</v>
      </c>
      <c r="E14" s="20">
        <v>-5370925</v>
      </c>
      <c r="F14" s="21">
        <v>-80848307</v>
      </c>
      <c r="G14" s="19">
        <v>-82912397</v>
      </c>
      <c r="H14" s="20">
        <v>-82912397</v>
      </c>
      <c r="I14" s="22">
        <v>-70077383</v>
      </c>
      <c r="J14" s="23">
        <v>-100704578</v>
      </c>
      <c r="K14" s="19">
        <v>-109054848</v>
      </c>
      <c r="L14" s="20">
        <v>-118448658</v>
      </c>
    </row>
    <row r="15" spans="1:12" ht="12.75">
      <c r="A15" s="24" t="s">
        <v>30</v>
      </c>
      <c r="B15" s="18"/>
      <c r="C15" s="19">
        <v>-853425</v>
      </c>
      <c r="D15" s="19">
        <v>-2804525</v>
      </c>
      <c r="E15" s="20">
        <v>0</v>
      </c>
      <c r="F15" s="21">
        <v>0</v>
      </c>
      <c r="G15" s="19">
        <v>-804953</v>
      </c>
      <c r="H15" s="20">
        <v>-804953</v>
      </c>
      <c r="I15" s="22">
        <v>-677261</v>
      </c>
      <c r="J15" s="23">
        <v>0</v>
      </c>
      <c r="K15" s="19">
        <v>0</v>
      </c>
      <c r="L15" s="20">
        <v>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-1736573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27949073</v>
      </c>
      <c r="D17" s="27">
        <f aca="true" t="shared" si="0" ref="D17:L17">SUM(D6:D16)</f>
        <v>23475412</v>
      </c>
      <c r="E17" s="28">
        <f t="shared" si="0"/>
        <v>-7107498</v>
      </c>
      <c r="F17" s="29">
        <f t="shared" si="0"/>
        <v>-40203462</v>
      </c>
      <c r="G17" s="27">
        <f t="shared" si="0"/>
        <v>30020334</v>
      </c>
      <c r="H17" s="30">
        <f t="shared" si="0"/>
        <v>30020334</v>
      </c>
      <c r="I17" s="29">
        <f t="shared" si="0"/>
        <v>-70754644</v>
      </c>
      <c r="J17" s="31">
        <f t="shared" si="0"/>
        <v>-41629171</v>
      </c>
      <c r="K17" s="27">
        <f t="shared" si="0"/>
        <v>-81733417</v>
      </c>
      <c r="L17" s="28">
        <f t="shared" si="0"/>
        <v>-43551853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153</v>
      </c>
      <c r="D21" s="19">
        <v>10455152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2850000</v>
      </c>
      <c r="K21" s="39">
        <v>1425000</v>
      </c>
      <c r="L21" s="40">
        <v>1995000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-27747618</v>
      </c>
      <c r="H24" s="20">
        <v>-27747618</v>
      </c>
      <c r="I24" s="22">
        <v>27747618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-25038979</v>
      </c>
      <c r="D26" s="19">
        <v>-30418191</v>
      </c>
      <c r="E26" s="20">
        <v>0</v>
      </c>
      <c r="F26" s="21">
        <v>-1600000</v>
      </c>
      <c r="G26" s="19">
        <v>-52176000</v>
      </c>
      <c r="H26" s="20">
        <v>-52176000</v>
      </c>
      <c r="I26" s="22">
        <v>0</v>
      </c>
      <c r="J26" s="23">
        <v>-11069510</v>
      </c>
      <c r="K26" s="19">
        <v>-8225000</v>
      </c>
      <c r="L26" s="20">
        <v>-8489000</v>
      </c>
    </row>
    <row r="27" spans="1:12" ht="12.75">
      <c r="A27" s="25" t="s">
        <v>39</v>
      </c>
      <c r="B27" s="26"/>
      <c r="C27" s="27">
        <f>SUM(C21:C26)</f>
        <v>-25038826</v>
      </c>
      <c r="D27" s="27">
        <f aca="true" t="shared" si="1" ref="D27:L27">SUM(D21:D26)</f>
        <v>-19963039</v>
      </c>
      <c r="E27" s="28">
        <f t="shared" si="1"/>
        <v>0</v>
      </c>
      <c r="F27" s="29">
        <f t="shared" si="1"/>
        <v>-1600000</v>
      </c>
      <c r="G27" s="27">
        <f t="shared" si="1"/>
        <v>-79923618</v>
      </c>
      <c r="H27" s="28">
        <f t="shared" si="1"/>
        <v>-79923618</v>
      </c>
      <c r="I27" s="30">
        <f t="shared" si="1"/>
        <v>27747618</v>
      </c>
      <c r="J27" s="31">
        <f t="shared" si="1"/>
        <v>-8219510</v>
      </c>
      <c r="K27" s="27">
        <f t="shared" si="1"/>
        <v>-6800000</v>
      </c>
      <c r="L27" s="28">
        <f t="shared" si="1"/>
        <v>-6494000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74257</v>
      </c>
      <c r="F33" s="21">
        <v>-74257</v>
      </c>
      <c r="G33" s="39">
        <v>0</v>
      </c>
      <c r="H33" s="40">
        <v>0</v>
      </c>
      <c r="I33" s="42">
        <v>-4510</v>
      </c>
      <c r="J33" s="23">
        <v>48606</v>
      </c>
      <c r="K33" s="19">
        <v>2625</v>
      </c>
      <c r="L33" s="20">
        <v>2766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-1272131</v>
      </c>
      <c r="D35" s="19">
        <v>-572632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-1272131</v>
      </c>
      <c r="D36" s="27">
        <f aca="true" t="shared" si="2" ref="D36:L36">SUM(D31:D35)</f>
        <v>-572632</v>
      </c>
      <c r="E36" s="28">
        <f t="shared" si="2"/>
        <v>74257</v>
      </c>
      <c r="F36" s="29">
        <f t="shared" si="2"/>
        <v>-74257</v>
      </c>
      <c r="G36" s="27">
        <f t="shared" si="2"/>
        <v>0</v>
      </c>
      <c r="H36" s="28">
        <f t="shared" si="2"/>
        <v>0</v>
      </c>
      <c r="I36" s="30">
        <f t="shared" si="2"/>
        <v>-4510</v>
      </c>
      <c r="J36" s="31">
        <f t="shared" si="2"/>
        <v>48606</v>
      </c>
      <c r="K36" s="27">
        <f t="shared" si="2"/>
        <v>2625</v>
      </c>
      <c r="L36" s="28">
        <f t="shared" si="2"/>
        <v>2766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1638116</v>
      </c>
      <c r="D38" s="33">
        <f aca="true" t="shared" si="3" ref="D38:L38">+D17+D27+D36</f>
        <v>2939741</v>
      </c>
      <c r="E38" s="34">
        <f t="shared" si="3"/>
        <v>-7033241</v>
      </c>
      <c r="F38" s="35">
        <f t="shared" si="3"/>
        <v>-41877719</v>
      </c>
      <c r="G38" s="33">
        <f t="shared" si="3"/>
        <v>-49903284</v>
      </c>
      <c r="H38" s="34">
        <f t="shared" si="3"/>
        <v>-49903284</v>
      </c>
      <c r="I38" s="36">
        <f t="shared" si="3"/>
        <v>-43011536</v>
      </c>
      <c r="J38" s="37">
        <f t="shared" si="3"/>
        <v>-49800075</v>
      </c>
      <c r="K38" s="33">
        <f t="shared" si="3"/>
        <v>-88530792</v>
      </c>
      <c r="L38" s="34">
        <f t="shared" si="3"/>
        <v>-50043087</v>
      </c>
    </row>
    <row r="39" spans="1:12" ht="12.75">
      <c r="A39" s="24" t="s">
        <v>47</v>
      </c>
      <c r="B39" s="18" t="s">
        <v>48</v>
      </c>
      <c r="C39" s="33">
        <v>314060</v>
      </c>
      <c r="D39" s="33">
        <v>1952176</v>
      </c>
      <c r="E39" s="34">
        <v>-6197666</v>
      </c>
      <c r="F39" s="35">
        <v>0</v>
      </c>
      <c r="G39" s="33">
        <v>0</v>
      </c>
      <c r="H39" s="34">
        <v>0</v>
      </c>
      <c r="I39" s="36">
        <v>0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1952176</v>
      </c>
      <c r="D40" s="45">
        <f aca="true" t="shared" si="4" ref="D40:L40">+D38+D39</f>
        <v>4891917</v>
      </c>
      <c r="E40" s="46">
        <f t="shared" si="4"/>
        <v>-13230907</v>
      </c>
      <c r="F40" s="47">
        <f t="shared" si="4"/>
        <v>-41877719</v>
      </c>
      <c r="G40" s="45">
        <f t="shared" si="4"/>
        <v>-49903284</v>
      </c>
      <c r="H40" s="46">
        <f t="shared" si="4"/>
        <v>-49903284</v>
      </c>
      <c r="I40" s="48">
        <f t="shared" si="4"/>
        <v>-43011536</v>
      </c>
      <c r="J40" s="49">
        <f t="shared" si="4"/>
        <v>-49800075</v>
      </c>
      <c r="K40" s="45">
        <f t="shared" si="4"/>
        <v>-88530792</v>
      </c>
      <c r="L40" s="46">
        <f t="shared" si="4"/>
        <v>-50043087</v>
      </c>
    </row>
    <row r="41" spans="1:12" ht="12.75">
      <c r="A41" s="50" t="s">
        <v>81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85880690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0</v>
      </c>
      <c r="D7" s="19">
        <v>337358824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0</v>
      </c>
      <c r="D8" s="19">
        <v>26477492</v>
      </c>
      <c r="E8" s="20">
        <v>1914</v>
      </c>
      <c r="F8" s="21">
        <v>0</v>
      </c>
      <c r="G8" s="19">
        <v>0</v>
      </c>
      <c r="H8" s="20">
        <v>0</v>
      </c>
      <c r="I8" s="22">
        <v>897011255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0</v>
      </c>
      <c r="D9" s="19">
        <v>71495113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0</v>
      </c>
      <c r="D10" s="19">
        <v>35364310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0</v>
      </c>
      <c r="D11" s="19">
        <v>5828755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0</v>
      </c>
      <c r="D14" s="19">
        <v>-469495954</v>
      </c>
      <c r="E14" s="20">
        <v>445458975</v>
      </c>
      <c r="F14" s="21">
        <v>-618407286</v>
      </c>
      <c r="G14" s="19">
        <v>-609280289</v>
      </c>
      <c r="H14" s="20">
        <v>-609280289</v>
      </c>
      <c r="I14" s="22">
        <v>-534777238</v>
      </c>
      <c r="J14" s="23">
        <v>-635103311</v>
      </c>
      <c r="K14" s="19">
        <v>-677914046</v>
      </c>
      <c r="L14" s="20">
        <v>-715102566</v>
      </c>
    </row>
    <row r="15" spans="1:12" ht="12.75">
      <c r="A15" s="24" t="s">
        <v>30</v>
      </c>
      <c r="B15" s="18"/>
      <c r="C15" s="19">
        <v>0</v>
      </c>
      <c r="D15" s="19">
        <v>-11838334</v>
      </c>
      <c r="E15" s="20">
        <v>9261556</v>
      </c>
      <c r="F15" s="21">
        <v>-12224837</v>
      </c>
      <c r="G15" s="19">
        <v>-12786716</v>
      </c>
      <c r="H15" s="20">
        <v>-12786716</v>
      </c>
      <c r="I15" s="22">
        <v>-12215037</v>
      </c>
      <c r="J15" s="23">
        <v>-10986696</v>
      </c>
      <c r="K15" s="19">
        <v>-11481099</v>
      </c>
      <c r="L15" s="20">
        <v>-11940346</v>
      </c>
    </row>
    <row r="16" spans="1:12" ht="12.75">
      <c r="A16" s="24" t="s">
        <v>31</v>
      </c>
      <c r="B16" s="18" t="s">
        <v>24</v>
      </c>
      <c r="C16" s="19">
        <v>0</v>
      </c>
      <c r="D16" s="19">
        <v>-520555</v>
      </c>
      <c r="E16" s="20">
        <v>405630</v>
      </c>
      <c r="F16" s="21">
        <v>-1646000</v>
      </c>
      <c r="G16" s="19">
        <v>-1233148</v>
      </c>
      <c r="H16" s="20">
        <v>-1233148</v>
      </c>
      <c r="I16" s="22">
        <v>-962293</v>
      </c>
      <c r="J16" s="23">
        <v>-1533600</v>
      </c>
      <c r="K16" s="19">
        <v>-1602612</v>
      </c>
      <c r="L16" s="20">
        <v>-1666720</v>
      </c>
    </row>
    <row r="17" spans="1:12" ht="12.75">
      <c r="A17" s="25" t="s">
        <v>32</v>
      </c>
      <c r="B17" s="26"/>
      <c r="C17" s="27">
        <f>SUM(C6:C16)</f>
        <v>0</v>
      </c>
      <c r="D17" s="27">
        <f aca="true" t="shared" si="0" ref="D17:L17">SUM(D6:D16)</f>
        <v>80550341</v>
      </c>
      <c r="E17" s="28">
        <f t="shared" si="0"/>
        <v>455128075</v>
      </c>
      <c r="F17" s="29">
        <f t="shared" si="0"/>
        <v>-632278123</v>
      </c>
      <c r="G17" s="27">
        <f t="shared" si="0"/>
        <v>-623300153</v>
      </c>
      <c r="H17" s="30">
        <f t="shared" si="0"/>
        <v>-623300153</v>
      </c>
      <c r="I17" s="29">
        <f t="shared" si="0"/>
        <v>349056687</v>
      </c>
      <c r="J17" s="31">
        <f t="shared" si="0"/>
        <v>-647623607</v>
      </c>
      <c r="K17" s="27">
        <f t="shared" si="0"/>
        <v>-690997757</v>
      </c>
      <c r="L17" s="28">
        <f t="shared" si="0"/>
        <v>-728709632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8350651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10469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0</v>
      </c>
      <c r="D26" s="19">
        <v>-45611514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0</v>
      </c>
      <c r="D27" s="27">
        <f aca="true" t="shared" si="1" ref="D27:L27">SUM(D21:D26)</f>
        <v>-37250394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-881688</v>
      </c>
      <c r="E33" s="20">
        <v>0</v>
      </c>
      <c r="F33" s="21">
        <v>0</v>
      </c>
      <c r="G33" s="39">
        <v>0</v>
      </c>
      <c r="H33" s="40">
        <v>0</v>
      </c>
      <c r="I33" s="42">
        <v>11853947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-11117733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0</v>
      </c>
      <c r="D36" s="27">
        <f aca="true" t="shared" si="2" ref="D36:L36">SUM(D31:D35)</f>
        <v>-11999421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11853947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0</v>
      </c>
      <c r="D38" s="33">
        <f aca="true" t="shared" si="3" ref="D38:L38">+D17+D27+D36</f>
        <v>31300526</v>
      </c>
      <c r="E38" s="34">
        <f t="shared" si="3"/>
        <v>455128075</v>
      </c>
      <c r="F38" s="35">
        <f t="shared" si="3"/>
        <v>-632278123</v>
      </c>
      <c r="G38" s="33">
        <f t="shared" si="3"/>
        <v>-623300153</v>
      </c>
      <c r="H38" s="34">
        <f t="shared" si="3"/>
        <v>-623300153</v>
      </c>
      <c r="I38" s="36">
        <f t="shared" si="3"/>
        <v>360910634</v>
      </c>
      <c r="J38" s="37">
        <f t="shared" si="3"/>
        <v>-647623607</v>
      </c>
      <c r="K38" s="33">
        <f t="shared" si="3"/>
        <v>-690997757</v>
      </c>
      <c r="L38" s="34">
        <f t="shared" si="3"/>
        <v>-728709632</v>
      </c>
    </row>
    <row r="39" spans="1:12" ht="12.75">
      <c r="A39" s="24" t="s">
        <v>47</v>
      </c>
      <c r="B39" s="18" t="s">
        <v>48</v>
      </c>
      <c r="C39" s="33">
        <v>0</v>
      </c>
      <c r="D39" s="33">
        <v>12453792</v>
      </c>
      <c r="E39" s="34">
        <v>0</v>
      </c>
      <c r="F39" s="35">
        <v>0</v>
      </c>
      <c r="G39" s="33">
        <v>0</v>
      </c>
      <c r="H39" s="34">
        <v>0</v>
      </c>
      <c r="I39" s="36">
        <v>19648293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0</v>
      </c>
      <c r="D40" s="45">
        <f aca="true" t="shared" si="4" ref="D40:L40">+D38+D39</f>
        <v>43754318</v>
      </c>
      <c r="E40" s="46">
        <f t="shared" si="4"/>
        <v>455128075</v>
      </c>
      <c r="F40" s="47">
        <f t="shared" si="4"/>
        <v>-632278123</v>
      </c>
      <c r="G40" s="45">
        <f t="shared" si="4"/>
        <v>-623300153</v>
      </c>
      <c r="H40" s="46">
        <f t="shared" si="4"/>
        <v>-623300153</v>
      </c>
      <c r="I40" s="48">
        <f t="shared" si="4"/>
        <v>380558927</v>
      </c>
      <c r="J40" s="49">
        <f t="shared" si="4"/>
        <v>-647623607</v>
      </c>
      <c r="K40" s="45">
        <f t="shared" si="4"/>
        <v>-690997757</v>
      </c>
      <c r="L40" s="46">
        <f t="shared" si="4"/>
        <v>-728709632</v>
      </c>
    </row>
    <row r="41" spans="1:12" ht="12.75">
      <c r="A41" s="50" t="s">
        <v>81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0</v>
      </c>
      <c r="D7" s="19">
        <v>0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1241763</v>
      </c>
      <c r="D8" s="19">
        <v>755972</v>
      </c>
      <c r="E8" s="20">
        <v>0</v>
      </c>
      <c r="F8" s="21">
        <v>760000</v>
      </c>
      <c r="G8" s="19">
        <v>510000</v>
      </c>
      <c r="H8" s="20">
        <v>510000</v>
      </c>
      <c r="I8" s="22">
        <v>0</v>
      </c>
      <c r="J8" s="23">
        <v>1510000</v>
      </c>
      <c r="K8" s="19">
        <v>1510000</v>
      </c>
      <c r="L8" s="20">
        <v>1510000</v>
      </c>
    </row>
    <row r="9" spans="1:12" ht="12.75">
      <c r="A9" s="24" t="s">
        <v>23</v>
      </c>
      <c r="B9" s="18" t="s">
        <v>24</v>
      </c>
      <c r="C9" s="19">
        <v>59317500</v>
      </c>
      <c r="D9" s="19">
        <v>57182502</v>
      </c>
      <c r="E9" s="20">
        <v>0</v>
      </c>
      <c r="F9" s="21">
        <v>70182000</v>
      </c>
      <c r="G9" s="19">
        <v>72360107</v>
      </c>
      <c r="H9" s="20">
        <v>72360107</v>
      </c>
      <c r="I9" s="22">
        <v>0</v>
      </c>
      <c r="J9" s="23">
        <v>72707000</v>
      </c>
      <c r="K9" s="19">
        <v>74293000</v>
      </c>
      <c r="L9" s="20">
        <v>77183000</v>
      </c>
    </row>
    <row r="10" spans="1:12" ht="12.75">
      <c r="A10" s="24" t="s">
        <v>25</v>
      </c>
      <c r="B10" s="18" t="s">
        <v>24</v>
      </c>
      <c r="C10" s="19">
        <v>0</v>
      </c>
      <c r="D10" s="19">
        <v>0</v>
      </c>
      <c r="E10" s="20">
        <v>0</v>
      </c>
      <c r="F10" s="21">
        <v>2866000</v>
      </c>
      <c r="G10" s="19">
        <v>2866000</v>
      </c>
      <c r="H10" s="20">
        <v>2866000</v>
      </c>
      <c r="I10" s="22">
        <v>0</v>
      </c>
      <c r="J10" s="23">
        <v>3037000</v>
      </c>
      <c r="K10" s="19">
        <v>3211000</v>
      </c>
      <c r="L10" s="20">
        <v>3387000</v>
      </c>
    </row>
    <row r="11" spans="1:12" ht="12.75">
      <c r="A11" s="24" t="s">
        <v>26</v>
      </c>
      <c r="B11" s="18"/>
      <c r="C11" s="19">
        <v>556529</v>
      </c>
      <c r="D11" s="19">
        <v>728210</v>
      </c>
      <c r="E11" s="20">
        <v>0</v>
      </c>
      <c r="F11" s="21">
        <v>800000</v>
      </c>
      <c r="G11" s="19">
        <v>800000</v>
      </c>
      <c r="H11" s="20">
        <v>800000</v>
      </c>
      <c r="I11" s="22">
        <v>566303</v>
      </c>
      <c r="J11" s="23">
        <v>800000</v>
      </c>
      <c r="K11" s="19">
        <v>800000</v>
      </c>
      <c r="L11" s="20">
        <v>800000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-60497391</v>
      </c>
      <c r="D14" s="19">
        <v>-60433452</v>
      </c>
      <c r="E14" s="20">
        <v>-2827534</v>
      </c>
      <c r="F14" s="21">
        <v>-69655166</v>
      </c>
      <c r="G14" s="19">
        <v>-77652978</v>
      </c>
      <c r="H14" s="20">
        <v>-77652978</v>
      </c>
      <c r="I14" s="22">
        <v>-66521688</v>
      </c>
      <c r="J14" s="23">
        <v>-80374045</v>
      </c>
      <c r="K14" s="19">
        <v>-83632649</v>
      </c>
      <c r="L14" s="20">
        <v>-88536002</v>
      </c>
    </row>
    <row r="15" spans="1:12" ht="12.75">
      <c r="A15" s="24" t="s">
        <v>30</v>
      </c>
      <c r="B15" s="18"/>
      <c r="C15" s="19">
        <v>-34959</v>
      </c>
      <c r="D15" s="19">
        <v>-5132</v>
      </c>
      <c r="E15" s="20">
        <v>0</v>
      </c>
      <c r="F15" s="21">
        <v>0</v>
      </c>
      <c r="G15" s="19">
        <v>0</v>
      </c>
      <c r="H15" s="20">
        <v>0</v>
      </c>
      <c r="I15" s="22">
        <v>-90858</v>
      </c>
      <c r="J15" s="23">
        <v>0</v>
      </c>
      <c r="K15" s="19">
        <v>0</v>
      </c>
      <c r="L15" s="20">
        <v>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578722</v>
      </c>
      <c r="F16" s="21">
        <v>-50000</v>
      </c>
      <c r="G16" s="19">
        <v>-190000</v>
      </c>
      <c r="H16" s="20">
        <v>-190000</v>
      </c>
      <c r="I16" s="22">
        <v>0</v>
      </c>
      <c r="J16" s="23">
        <v>-100000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583442</v>
      </c>
      <c r="D17" s="27">
        <f aca="true" t="shared" si="0" ref="D17:L17">SUM(D6:D16)</f>
        <v>-1771900</v>
      </c>
      <c r="E17" s="28">
        <f t="shared" si="0"/>
        <v>-2248812</v>
      </c>
      <c r="F17" s="29">
        <f t="shared" si="0"/>
        <v>4902834</v>
      </c>
      <c r="G17" s="27">
        <f t="shared" si="0"/>
        <v>-1306871</v>
      </c>
      <c r="H17" s="30">
        <f t="shared" si="0"/>
        <v>-1306871</v>
      </c>
      <c r="I17" s="29">
        <f t="shared" si="0"/>
        <v>-66046243</v>
      </c>
      <c r="J17" s="31">
        <f t="shared" si="0"/>
        <v>-2420045</v>
      </c>
      <c r="K17" s="27">
        <f t="shared" si="0"/>
        <v>-3818649</v>
      </c>
      <c r="L17" s="28">
        <f t="shared" si="0"/>
        <v>-5656002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3924000</v>
      </c>
      <c r="D21" s="19">
        <v>22937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48470</v>
      </c>
      <c r="D23" s="19">
        <v>131657</v>
      </c>
      <c r="E23" s="20">
        <v>64889</v>
      </c>
      <c r="F23" s="38">
        <v>-214889</v>
      </c>
      <c r="G23" s="39">
        <v>131981</v>
      </c>
      <c r="H23" s="40">
        <v>131981</v>
      </c>
      <c r="I23" s="22">
        <v>27835</v>
      </c>
      <c r="J23" s="41">
        <v>7315</v>
      </c>
      <c r="K23" s="39">
        <v>10704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-468053</v>
      </c>
      <c r="D26" s="19">
        <v>-1707369</v>
      </c>
      <c r="E26" s="20">
        <v>0</v>
      </c>
      <c r="F26" s="21">
        <v>-2754600</v>
      </c>
      <c r="G26" s="19">
        <v>-1620600</v>
      </c>
      <c r="H26" s="20">
        <v>-1620600</v>
      </c>
      <c r="I26" s="22">
        <v>0</v>
      </c>
      <c r="J26" s="23">
        <v>-2644400</v>
      </c>
      <c r="K26" s="19">
        <v>-1439400</v>
      </c>
      <c r="L26" s="20">
        <v>-939400</v>
      </c>
    </row>
    <row r="27" spans="1:12" ht="12.75">
      <c r="A27" s="25" t="s">
        <v>39</v>
      </c>
      <c r="B27" s="26"/>
      <c r="C27" s="27">
        <f>SUM(C21:C26)</f>
        <v>3504417</v>
      </c>
      <c r="D27" s="27">
        <f aca="true" t="shared" si="1" ref="D27:L27">SUM(D21:D26)</f>
        <v>-1552775</v>
      </c>
      <c r="E27" s="28">
        <f t="shared" si="1"/>
        <v>64889</v>
      </c>
      <c r="F27" s="29">
        <f t="shared" si="1"/>
        <v>-2969489</v>
      </c>
      <c r="G27" s="27">
        <f t="shared" si="1"/>
        <v>-1488619</v>
      </c>
      <c r="H27" s="28">
        <f t="shared" si="1"/>
        <v>-1488619</v>
      </c>
      <c r="I27" s="30">
        <f t="shared" si="1"/>
        <v>27835</v>
      </c>
      <c r="J27" s="31">
        <f t="shared" si="1"/>
        <v>-2637085</v>
      </c>
      <c r="K27" s="27">
        <f t="shared" si="1"/>
        <v>-1428696</v>
      </c>
      <c r="L27" s="28">
        <f t="shared" si="1"/>
        <v>-939400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0</v>
      </c>
      <c r="F33" s="21">
        <v>0</v>
      </c>
      <c r="G33" s="39">
        <v>0</v>
      </c>
      <c r="H33" s="40">
        <v>0</v>
      </c>
      <c r="I33" s="42">
        <v>0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-477154</v>
      </c>
      <c r="D35" s="19">
        <v>-102157</v>
      </c>
      <c r="E35" s="20">
        <v>0</v>
      </c>
      <c r="F35" s="21">
        <v>0</v>
      </c>
      <c r="G35" s="19">
        <v>0</v>
      </c>
      <c r="H35" s="20">
        <v>0</v>
      </c>
      <c r="I35" s="22">
        <v>-241720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-477154</v>
      </c>
      <c r="D36" s="27">
        <f aca="true" t="shared" si="2" ref="D36:L36">SUM(D31:D35)</f>
        <v>-102157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-241720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3610705</v>
      </c>
      <c r="D38" s="33">
        <f aca="true" t="shared" si="3" ref="D38:L38">+D17+D27+D36</f>
        <v>-3426832</v>
      </c>
      <c r="E38" s="34">
        <f t="shared" si="3"/>
        <v>-2183923</v>
      </c>
      <c r="F38" s="35">
        <f t="shared" si="3"/>
        <v>1933345</v>
      </c>
      <c r="G38" s="33">
        <f t="shared" si="3"/>
        <v>-2795490</v>
      </c>
      <c r="H38" s="34">
        <f t="shared" si="3"/>
        <v>-2795490</v>
      </c>
      <c r="I38" s="36">
        <f t="shared" si="3"/>
        <v>-66260128</v>
      </c>
      <c r="J38" s="37">
        <f t="shared" si="3"/>
        <v>-5057130</v>
      </c>
      <c r="K38" s="33">
        <f t="shared" si="3"/>
        <v>-5247345</v>
      </c>
      <c r="L38" s="34">
        <f t="shared" si="3"/>
        <v>-6595402</v>
      </c>
    </row>
    <row r="39" spans="1:12" ht="12.75">
      <c r="A39" s="24" t="s">
        <v>47</v>
      </c>
      <c r="B39" s="18" t="s">
        <v>48</v>
      </c>
      <c r="C39" s="33">
        <v>104995</v>
      </c>
      <c r="D39" s="33">
        <v>3715700</v>
      </c>
      <c r="E39" s="34">
        <v>0</v>
      </c>
      <c r="F39" s="35">
        <v>0</v>
      </c>
      <c r="G39" s="33">
        <v>645377</v>
      </c>
      <c r="H39" s="34">
        <v>645377</v>
      </c>
      <c r="I39" s="36">
        <v>0</v>
      </c>
      <c r="J39" s="37">
        <v>6340509</v>
      </c>
      <c r="K39" s="33">
        <v>6687442</v>
      </c>
      <c r="L39" s="34">
        <v>8264375</v>
      </c>
    </row>
    <row r="40" spans="1:12" ht="12.75">
      <c r="A40" s="43" t="s">
        <v>49</v>
      </c>
      <c r="B40" s="44" t="s">
        <v>48</v>
      </c>
      <c r="C40" s="45">
        <f>+C38+C39</f>
        <v>3715700</v>
      </c>
      <c r="D40" s="45">
        <f aca="true" t="shared" si="4" ref="D40:L40">+D38+D39</f>
        <v>288868</v>
      </c>
      <c r="E40" s="46">
        <f t="shared" si="4"/>
        <v>-2183923</v>
      </c>
      <c r="F40" s="47">
        <f t="shared" si="4"/>
        <v>1933345</v>
      </c>
      <c r="G40" s="45">
        <f t="shared" si="4"/>
        <v>-2150113</v>
      </c>
      <c r="H40" s="46">
        <f t="shared" si="4"/>
        <v>-2150113</v>
      </c>
      <c r="I40" s="48">
        <f t="shared" si="4"/>
        <v>-66260128</v>
      </c>
      <c r="J40" s="49">
        <f t="shared" si="4"/>
        <v>1283379</v>
      </c>
      <c r="K40" s="45">
        <f t="shared" si="4"/>
        <v>1440097</v>
      </c>
      <c r="L40" s="46">
        <f t="shared" si="4"/>
        <v>1668973</v>
      </c>
    </row>
    <row r="41" spans="1:12" ht="12.75">
      <c r="A41" s="50" t="s">
        <v>81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314615563</v>
      </c>
      <c r="D6" s="19">
        <v>347392347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717694239</v>
      </c>
      <c r="D7" s="19">
        <v>656695909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60199000</v>
      </c>
      <c r="D8" s="19">
        <v>65893334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164214698</v>
      </c>
      <c r="D9" s="19">
        <v>165337223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111728307</v>
      </c>
      <c r="D10" s="19">
        <v>89522672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122382726</v>
      </c>
      <c r="D11" s="19">
        <v>151654478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-1308897524</v>
      </c>
      <c r="D14" s="19">
        <v>-1326368721</v>
      </c>
      <c r="E14" s="20">
        <v>-1592234226</v>
      </c>
      <c r="F14" s="21">
        <v>-1715137179</v>
      </c>
      <c r="G14" s="19">
        <v>-1691422594</v>
      </c>
      <c r="H14" s="20">
        <v>-1691422594</v>
      </c>
      <c r="I14" s="22">
        <v>-1563196507</v>
      </c>
      <c r="J14" s="23">
        <v>-1864279072</v>
      </c>
      <c r="K14" s="19">
        <v>-1970228991</v>
      </c>
      <c r="L14" s="20">
        <v>-2085713542</v>
      </c>
    </row>
    <row r="15" spans="1:12" ht="12.75">
      <c r="A15" s="24" t="s">
        <v>30</v>
      </c>
      <c r="B15" s="18"/>
      <c r="C15" s="19">
        <v>-29018431</v>
      </c>
      <c r="D15" s="19">
        <v>-27789438</v>
      </c>
      <c r="E15" s="20">
        <v>-27213051</v>
      </c>
      <c r="F15" s="21">
        <v>-25798836</v>
      </c>
      <c r="G15" s="19">
        <v>-26298836</v>
      </c>
      <c r="H15" s="20">
        <v>-26298836</v>
      </c>
      <c r="I15" s="22">
        <v>-25790059</v>
      </c>
      <c r="J15" s="23">
        <v>-24660741</v>
      </c>
      <c r="K15" s="19">
        <v>-23543121</v>
      </c>
      <c r="L15" s="20">
        <v>-22342998</v>
      </c>
    </row>
    <row r="16" spans="1:12" ht="12.75">
      <c r="A16" s="24" t="s">
        <v>31</v>
      </c>
      <c r="B16" s="18" t="s">
        <v>24</v>
      </c>
      <c r="C16" s="19">
        <v>-6625231</v>
      </c>
      <c r="D16" s="19">
        <v>-7984007</v>
      </c>
      <c r="E16" s="20">
        <v>-9324953</v>
      </c>
      <c r="F16" s="21">
        <v>-9670000</v>
      </c>
      <c r="G16" s="19">
        <v>-6970000</v>
      </c>
      <c r="H16" s="20">
        <v>-6970000</v>
      </c>
      <c r="I16" s="22">
        <v>-3940283</v>
      </c>
      <c r="J16" s="23">
        <v>-7670000</v>
      </c>
      <c r="K16" s="19">
        <v>-7710200</v>
      </c>
      <c r="L16" s="20">
        <v>-7749261</v>
      </c>
    </row>
    <row r="17" spans="1:12" ht="12.75">
      <c r="A17" s="25" t="s">
        <v>32</v>
      </c>
      <c r="B17" s="26"/>
      <c r="C17" s="27">
        <f>SUM(C6:C16)</f>
        <v>146293347</v>
      </c>
      <c r="D17" s="27">
        <f aca="true" t="shared" si="0" ref="D17:L17">SUM(D6:D16)</f>
        <v>114353797</v>
      </c>
      <c r="E17" s="28">
        <f t="shared" si="0"/>
        <v>-1628772230</v>
      </c>
      <c r="F17" s="29">
        <f t="shared" si="0"/>
        <v>-1750606015</v>
      </c>
      <c r="G17" s="27">
        <f t="shared" si="0"/>
        <v>-1724691430</v>
      </c>
      <c r="H17" s="30">
        <f t="shared" si="0"/>
        <v>-1724691430</v>
      </c>
      <c r="I17" s="29">
        <f t="shared" si="0"/>
        <v>-1592926849</v>
      </c>
      <c r="J17" s="31">
        <f t="shared" si="0"/>
        <v>-1896609813</v>
      </c>
      <c r="K17" s="27">
        <f t="shared" si="0"/>
        <v>-2001482312</v>
      </c>
      <c r="L17" s="28">
        <f t="shared" si="0"/>
        <v>-2115805801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31369688</v>
      </c>
      <c r="G23" s="39">
        <v>-39186688</v>
      </c>
      <c r="H23" s="40">
        <v>-39186688</v>
      </c>
      <c r="I23" s="22">
        <v>7817000</v>
      </c>
      <c r="J23" s="41">
        <v>78000</v>
      </c>
      <c r="K23" s="39">
        <v>77000</v>
      </c>
      <c r="L23" s="40">
        <v>76620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-151650839</v>
      </c>
      <c r="D26" s="19">
        <v>-119690648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-151650839</v>
      </c>
      <c r="D27" s="27">
        <f aca="true" t="shared" si="1" ref="D27:L27">SUM(D21:D26)</f>
        <v>-119690648</v>
      </c>
      <c r="E27" s="28">
        <f t="shared" si="1"/>
        <v>0</v>
      </c>
      <c r="F27" s="29">
        <f t="shared" si="1"/>
        <v>31369688</v>
      </c>
      <c r="G27" s="27">
        <f t="shared" si="1"/>
        <v>-39186688</v>
      </c>
      <c r="H27" s="28">
        <f t="shared" si="1"/>
        <v>-39186688</v>
      </c>
      <c r="I27" s="30">
        <f t="shared" si="1"/>
        <v>7817000</v>
      </c>
      <c r="J27" s="31">
        <f t="shared" si="1"/>
        <v>78000</v>
      </c>
      <c r="K27" s="27">
        <f t="shared" si="1"/>
        <v>77000</v>
      </c>
      <c r="L27" s="28">
        <f t="shared" si="1"/>
        <v>76620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2422824</v>
      </c>
      <c r="F33" s="21">
        <v>-2400285</v>
      </c>
      <c r="G33" s="39">
        <v>31369688</v>
      </c>
      <c r="H33" s="40">
        <v>31369688</v>
      </c>
      <c r="I33" s="42">
        <v>-28795245</v>
      </c>
      <c r="J33" s="23">
        <v>1882181</v>
      </c>
      <c r="K33" s="19">
        <v>1995112</v>
      </c>
      <c r="L33" s="20">
        <v>2114819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-10824084</v>
      </c>
      <c r="D35" s="19">
        <v>-8203519</v>
      </c>
      <c r="E35" s="20">
        <v>0</v>
      </c>
      <c r="F35" s="21">
        <v>0</v>
      </c>
      <c r="G35" s="19">
        <v>-9399494</v>
      </c>
      <c r="H35" s="20">
        <v>-9399494</v>
      </c>
      <c r="I35" s="22">
        <v>0</v>
      </c>
      <c r="J35" s="23">
        <v>-9399494</v>
      </c>
      <c r="K35" s="19">
        <v>-9530891</v>
      </c>
      <c r="L35" s="20">
        <v>-10730815</v>
      </c>
    </row>
    <row r="36" spans="1:12" ht="12.75">
      <c r="A36" s="25" t="s">
        <v>45</v>
      </c>
      <c r="B36" s="26"/>
      <c r="C36" s="27">
        <f>SUM(C31:C35)</f>
        <v>-10824084</v>
      </c>
      <c r="D36" s="27">
        <f aca="true" t="shared" si="2" ref="D36:L36">SUM(D31:D35)</f>
        <v>-8203519</v>
      </c>
      <c r="E36" s="28">
        <f t="shared" si="2"/>
        <v>2422824</v>
      </c>
      <c r="F36" s="29">
        <f t="shared" si="2"/>
        <v>-2400285</v>
      </c>
      <c r="G36" s="27">
        <f t="shared" si="2"/>
        <v>21970194</v>
      </c>
      <c r="H36" s="28">
        <f t="shared" si="2"/>
        <v>21970194</v>
      </c>
      <c r="I36" s="30">
        <f t="shared" si="2"/>
        <v>-28795245</v>
      </c>
      <c r="J36" s="31">
        <f t="shared" si="2"/>
        <v>-7517313</v>
      </c>
      <c r="K36" s="27">
        <f t="shared" si="2"/>
        <v>-7535779</v>
      </c>
      <c r="L36" s="28">
        <f t="shared" si="2"/>
        <v>-8615996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-16181576</v>
      </c>
      <c r="D38" s="33">
        <f aca="true" t="shared" si="3" ref="D38:L38">+D17+D27+D36</f>
        <v>-13540370</v>
      </c>
      <c r="E38" s="34">
        <f t="shared" si="3"/>
        <v>-1626349406</v>
      </c>
      <c r="F38" s="35">
        <f t="shared" si="3"/>
        <v>-1721636612</v>
      </c>
      <c r="G38" s="33">
        <f t="shared" si="3"/>
        <v>-1741907924</v>
      </c>
      <c r="H38" s="34">
        <f t="shared" si="3"/>
        <v>-1741907924</v>
      </c>
      <c r="I38" s="36">
        <f t="shared" si="3"/>
        <v>-1613905094</v>
      </c>
      <c r="J38" s="37">
        <f t="shared" si="3"/>
        <v>-1904049126</v>
      </c>
      <c r="K38" s="33">
        <f t="shared" si="3"/>
        <v>-2008941091</v>
      </c>
      <c r="L38" s="34">
        <f t="shared" si="3"/>
        <v>-2124345177</v>
      </c>
    </row>
    <row r="39" spans="1:12" ht="12.75">
      <c r="A39" s="24" t="s">
        <v>47</v>
      </c>
      <c r="B39" s="18" t="s">
        <v>48</v>
      </c>
      <c r="C39" s="33">
        <v>275457274</v>
      </c>
      <c r="D39" s="33">
        <v>259275698</v>
      </c>
      <c r="E39" s="34">
        <v>0</v>
      </c>
      <c r="F39" s="35">
        <v>243648979</v>
      </c>
      <c r="G39" s="33">
        <v>243648979</v>
      </c>
      <c r="H39" s="34">
        <v>243648979</v>
      </c>
      <c r="I39" s="36">
        <v>0</v>
      </c>
      <c r="J39" s="37">
        <v>107263538</v>
      </c>
      <c r="K39" s="33">
        <v>202049597</v>
      </c>
      <c r="L39" s="34">
        <v>382797719</v>
      </c>
    </row>
    <row r="40" spans="1:12" ht="12.75">
      <c r="A40" s="43" t="s">
        <v>49</v>
      </c>
      <c r="B40" s="44" t="s">
        <v>48</v>
      </c>
      <c r="C40" s="45">
        <f>+C38+C39</f>
        <v>259275698</v>
      </c>
      <c r="D40" s="45">
        <f aca="true" t="shared" si="4" ref="D40:L40">+D38+D39</f>
        <v>245735328</v>
      </c>
      <c r="E40" s="46">
        <f t="shared" si="4"/>
        <v>-1626349406</v>
      </c>
      <c r="F40" s="47">
        <f t="shared" si="4"/>
        <v>-1477987633</v>
      </c>
      <c r="G40" s="45">
        <f t="shared" si="4"/>
        <v>-1498258945</v>
      </c>
      <c r="H40" s="46">
        <f t="shared" si="4"/>
        <v>-1498258945</v>
      </c>
      <c r="I40" s="48">
        <f t="shared" si="4"/>
        <v>-1613905094</v>
      </c>
      <c r="J40" s="49">
        <f t="shared" si="4"/>
        <v>-1796785588</v>
      </c>
      <c r="K40" s="45">
        <f t="shared" si="4"/>
        <v>-1806891494</v>
      </c>
      <c r="L40" s="46">
        <f t="shared" si="4"/>
        <v>-1741547458</v>
      </c>
    </row>
    <row r="41" spans="1:12" ht="12.75">
      <c r="A41" s="50" t="s">
        <v>81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5716115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25520332</v>
      </c>
      <c r="K6" s="19">
        <v>27051553</v>
      </c>
      <c r="L6" s="20">
        <v>28674647</v>
      </c>
    </row>
    <row r="7" spans="1:12" ht="12.75">
      <c r="A7" s="24" t="s">
        <v>21</v>
      </c>
      <c r="B7" s="18"/>
      <c r="C7" s="19">
        <v>0</v>
      </c>
      <c r="D7" s="19">
        <v>18659132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43639117</v>
      </c>
      <c r="K7" s="19">
        <v>46257471</v>
      </c>
      <c r="L7" s="20">
        <v>49032926</v>
      </c>
    </row>
    <row r="8" spans="1:12" ht="12.75">
      <c r="A8" s="24" t="s">
        <v>22</v>
      </c>
      <c r="B8" s="18"/>
      <c r="C8" s="19">
        <v>1566144</v>
      </c>
      <c r="D8" s="19">
        <v>0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2701746</v>
      </c>
      <c r="K8" s="19">
        <v>2863855</v>
      </c>
      <c r="L8" s="20">
        <v>3035690</v>
      </c>
    </row>
    <row r="9" spans="1:12" ht="12.75">
      <c r="A9" s="24" t="s">
        <v>23</v>
      </c>
      <c r="B9" s="18" t="s">
        <v>24</v>
      </c>
      <c r="C9" s="19">
        <v>88399578</v>
      </c>
      <c r="D9" s="19">
        <v>120597488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92455000</v>
      </c>
      <c r="K9" s="19">
        <v>96106012</v>
      </c>
      <c r="L9" s="20">
        <v>103685012</v>
      </c>
    </row>
    <row r="10" spans="1:12" ht="12.75">
      <c r="A10" s="24" t="s">
        <v>25</v>
      </c>
      <c r="B10" s="18" t="s">
        <v>24</v>
      </c>
      <c r="C10" s="19">
        <v>0</v>
      </c>
      <c r="D10" s="19">
        <v>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23027000</v>
      </c>
      <c r="K10" s="19">
        <v>22324024</v>
      </c>
      <c r="L10" s="20">
        <v>23691024</v>
      </c>
    </row>
    <row r="11" spans="1:12" ht="12.75">
      <c r="A11" s="24" t="s">
        <v>26</v>
      </c>
      <c r="B11" s="18"/>
      <c r="C11" s="19">
        <v>20684500</v>
      </c>
      <c r="D11" s="19">
        <v>577662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24767456</v>
      </c>
      <c r="K11" s="19">
        <v>26253505</v>
      </c>
      <c r="L11" s="20">
        <v>27828717</v>
      </c>
    </row>
    <row r="12" spans="1:12" ht="12.75">
      <c r="A12" s="24" t="s">
        <v>27</v>
      </c>
      <c r="B12" s="18"/>
      <c r="C12" s="19">
        <v>0</v>
      </c>
      <c r="D12" s="19">
        <v>500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750000</v>
      </c>
      <c r="K12" s="19">
        <v>795000</v>
      </c>
      <c r="L12" s="20">
        <v>842700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-87735310</v>
      </c>
      <c r="D14" s="19">
        <v>-81105698</v>
      </c>
      <c r="E14" s="20">
        <v>-50842231</v>
      </c>
      <c r="F14" s="21">
        <v>-142669425</v>
      </c>
      <c r="G14" s="19">
        <v>-138750646</v>
      </c>
      <c r="H14" s="20">
        <v>-138750646</v>
      </c>
      <c r="I14" s="22">
        <v>-1780169</v>
      </c>
      <c r="J14" s="23">
        <v>-140937304</v>
      </c>
      <c r="K14" s="19">
        <v>-147983340</v>
      </c>
      <c r="L14" s="20">
        <v>-156862420</v>
      </c>
    </row>
    <row r="15" spans="1:12" ht="12.75">
      <c r="A15" s="24" t="s">
        <v>30</v>
      </c>
      <c r="B15" s="18"/>
      <c r="C15" s="19">
        <v>-5781106</v>
      </c>
      <c r="D15" s="19">
        <v>-9308479</v>
      </c>
      <c r="E15" s="20">
        <v>-1300947</v>
      </c>
      <c r="F15" s="21">
        <v>-6231100</v>
      </c>
      <c r="G15" s="19">
        <v>-6231100</v>
      </c>
      <c r="H15" s="20">
        <v>-6231100</v>
      </c>
      <c r="I15" s="22">
        <v>-18631</v>
      </c>
      <c r="J15" s="23">
        <v>-108523</v>
      </c>
      <c r="K15" s="19">
        <v>-115035</v>
      </c>
      <c r="L15" s="20">
        <v>-121938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17133806</v>
      </c>
      <c r="D17" s="27">
        <f aca="true" t="shared" si="0" ref="D17:L17">SUM(D6:D16)</f>
        <v>55136720</v>
      </c>
      <c r="E17" s="28">
        <f t="shared" si="0"/>
        <v>-52143178</v>
      </c>
      <c r="F17" s="29">
        <f t="shared" si="0"/>
        <v>-148900525</v>
      </c>
      <c r="G17" s="27">
        <f t="shared" si="0"/>
        <v>-144981746</v>
      </c>
      <c r="H17" s="30">
        <f t="shared" si="0"/>
        <v>-144981746</v>
      </c>
      <c r="I17" s="29">
        <f t="shared" si="0"/>
        <v>-1798800</v>
      </c>
      <c r="J17" s="31">
        <f t="shared" si="0"/>
        <v>71814824</v>
      </c>
      <c r="K17" s="27">
        <f t="shared" si="0"/>
        <v>73553045</v>
      </c>
      <c r="L17" s="28">
        <f t="shared" si="0"/>
        <v>79806358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5824801</v>
      </c>
      <c r="D21" s="19">
        <v>-60880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-745834</v>
      </c>
      <c r="F23" s="38">
        <v>745834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-9509</v>
      </c>
      <c r="F24" s="21">
        <v>9449</v>
      </c>
      <c r="G24" s="19">
        <v>48</v>
      </c>
      <c r="H24" s="20">
        <v>48</v>
      </c>
      <c r="I24" s="22">
        <v>12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-24643701</v>
      </c>
      <c r="D26" s="19">
        <v>-53440893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-18818900</v>
      </c>
      <c r="D27" s="27">
        <f aca="true" t="shared" si="1" ref="D27:L27">SUM(D21:D26)</f>
        <v>-53501773</v>
      </c>
      <c r="E27" s="28">
        <f t="shared" si="1"/>
        <v>-755343</v>
      </c>
      <c r="F27" s="29">
        <f t="shared" si="1"/>
        <v>755283</v>
      </c>
      <c r="G27" s="27">
        <f t="shared" si="1"/>
        <v>48</v>
      </c>
      <c r="H27" s="28">
        <f t="shared" si="1"/>
        <v>48</v>
      </c>
      <c r="I27" s="30">
        <f t="shared" si="1"/>
        <v>12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557476</v>
      </c>
      <c r="F33" s="21">
        <v>-557464</v>
      </c>
      <c r="G33" s="39">
        <v>-24</v>
      </c>
      <c r="H33" s="40">
        <v>-24</v>
      </c>
      <c r="I33" s="42">
        <v>7447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-274000</v>
      </c>
      <c r="D35" s="19">
        <v>-114981</v>
      </c>
      <c r="E35" s="20">
        <v>4320751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-274000</v>
      </c>
      <c r="D36" s="27">
        <f aca="true" t="shared" si="2" ref="D36:L36">SUM(D31:D35)</f>
        <v>-114981</v>
      </c>
      <c r="E36" s="28">
        <f t="shared" si="2"/>
        <v>4878227</v>
      </c>
      <c r="F36" s="29">
        <f t="shared" si="2"/>
        <v>-557464</v>
      </c>
      <c r="G36" s="27">
        <f t="shared" si="2"/>
        <v>-24</v>
      </c>
      <c r="H36" s="28">
        <f t="shared" si="2"/>
        <v>-24</v>
      </c>
      <c r="I36" s="30">
        <f t="shared" si="2"/>
        <v>7447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-1959094</v>
      </c>
      <c r="D38" s="33">
        <f aca="true" t="shared" si="3" ref="D38:L38">+D17+D27+D36</f>
        <v>1519966</v>
      </c>
      <c r="E38" s="34">
        <f t="shared" si="3"/>
        <v>-48020294</v>
      </c>
      <c r="F38" s="35">
        <f t="shared" si="3"/>
        <v>-148702706</v>
      </c>
      <c r="G38" s="33">
        <f t="shared" si="3"/>
        <v>-144981722</v>
      </c>
      <c r="H38" s="34">
        <f t="shared" si="3"/>
        <v>-144981722</v>
      </c>
      <c r="I38" s="36">
        <f t="shared" si="3"/>
        <v>-1791341</v>
      </c>
      <c r="J38" s="37">
        <f t="shared" si="3"/>
        <v>71814824</v>
      </c>
      <c r="K38" s="33">
        <f t="shared" si="3"/>
        <v>73553045</v>
      </c>
      <c r="L38" s="34">
        <f t="shared" si="3"/>
        <v>79806358</v>
      </c>
    </row>
    <row r="39" spans="1:12" ht="12.75">
      <c r="A39" s="24" t="s">
        <v>47</v>
      </c>
      <c r="B39" s="18" t="s">
        <v>48</v>
      </c>
      <c r="C39" s="33">
        <v>2437000</v>
      </c>
      <c r="D39" s="33">
        <v>477319</v>
      </c>
      <c r="E39" s="34">
        <v>0</v>
      </c>
      <c r="F39" s="35">
        <v>0</v>
      </c>
      <c r="G39" s="33">
        <v>84</v>
      </c>
      <c r="H39" s="34">
        <v>84</v>
      </c>
      <c r="I39" s="36">
        <v>0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477906</v>
      </c>
      <c r="D40" s="45">
        <f aca="true" t="shared" si="4" ref="D40:L40">+D38+D39</f>
        <v>1997285</v>
      </c>
      <c r="E40" s="46">
        <f t="shared" si="4"/>
        <v>-48020294</v>
      </c>
      <c r="F40" s="47">
        <f t="shared" si="4"/>
        <v>-148702706</v>
      </c>
      <c r="G40" s="45">
        <f t="shared" si="4"/>
        <v>-144981638</v>
      </c>
      <c r="H40" s="46">
        <f t="shared" si="4"/>
        <v>-144981638</v>
      </c>
      <c r="I40" s="48">
        <f t="shared" si="4"/>
        <v>-1791341</v>
      </c>
      <c r="J40" s="49">
        <f t="shared" si="4"/>
        <v>71814824</v>
      </c>
      <c r="K40" s="45">
        <f t="shared" si="4"/>
        <v>73553045</v>
      </c>
      <c r="L40" s="46">
        <f t="shared" si="4"/>
        <v>79806358</v>
      </c>
    </row>
    <row r="41" spans="1:12" ht="12.75">
      <c r="A41" s="50" t="s">
        <v>81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32977262</v>
      </c>
      <c r="D6" s="19">
        <v>28333650</v>
      </c>
      <c r="E6" s="20">
        <v>43698409</v>
      </c>
      <c r="F6" s="21">
        <v>0</v>
      </c>
      <c r="G6" s="19">
        <v>36788956</v>
      </c>
      <c r="H6" s="20">
        <v>36788956</v>
      </c>
      <c r="I6" s="22">
        <v>36332296</v>
      </c>
      <c r="J6" s="23">
        <v>30227800</v>
      </c>
      <c r="K6" s="19">
        <v>31860112</v>
      </c>
      <c r="L6" s="20">
        <v>33580555</v>
      </c>
    </row>
    <row r="7" spans="1:12" ht="12.75">
      <c r="A7" s="24" t="s">
        <v>21</v>
      </c>
      <c r="B7" s="18"/>
      <c r="C7" s="19">
        <v>97845473</v>
      </c>
      <c r="D7" s="19">
        <v>96320342</v>
      </c>
      <c r="E7" s="20">
        <v>153046868</v>
      </c>
      <c r="F7" s="21">
        <v>0</v>
      </c>
      <c r="G7" s="19">
        <v>125211498</v>
      </c>
      <c r="H7" s="20">
        <v>125211498</v>
      </c>
      <c r="I7" s="22">
        <v>147639846</v>
      </c>
      <c r="J7" s="23">
        <v>153818383</v>
      </c>
      <c r="K7" s="19">
        <v>162124571</v>
      </c>
      <c r="L7" s="20">
        <v>170879287</v>
      </c>
    </row>
    <row r="8" spans="1:12" ht="12.75">
      <c r="A8" s="24" t="s">
        <v>22</v>
      </c>
      <c r="B8" s="18"/>
      <c r="C8" s="19">
        <v>62551486</v>
      </c>
      <c r="D8" s="19">
        <v>29855877</v>
      </c>
      <c r="E8" s="20">
        <v>14327363</v>
      </c>
      <c r="F8" s="21">
        <v>0</v>
      </c>
      <c r="G8" s="19">
        <v>30372281</v>
      </c>
      <c r="H8" s="20">
        <v>30372281</v>
      </c>
      <c r="I8" s="22">
        <v>27206505</v>
      </c>
      <c r="J8" s="23">
        <v>36914237</v>
      </c>
      <c r="K8" s="19">
        <v>38907600</v>
      </c>
      <c r="L8" s="20">
        <v>41008615</v>
      </c>
    </row>
    <row r="9" spans="1:12" ht="12.75">
      <c r="A9" s="24" t="s">
        <v>23</v>
      </c>
      <c r="B9" s="18" t="s">
        <v>24</v>
      </c>
      <c r="C9" s="19">
        <v>137388396</v>
      </c>
      <c r="D9" s="19">
        <v>114321758</v>
      </c>
      <c r="E9" s="20">
        <v>122061455</v>
      </c>
      <c r="F9" s="21">
        <v>4760000</v>
      </c>
      <c r="G9" s="19">
        <v>166052283</v>
      </c>
      <c r="H9" s="20">
        <v>166052283</v>
      </c>
      <c r="I9" s="22">
        <v>141596629</v>
      </c>
      <c r="J9" s="23">
        <v>177219072</v>
      </c>
      <c r="K9" s="19">
        <v>183236000</v>
      </c>
      <c r="L9" s="20">
        <v>200529998</v>
      </c>
    </row>
    <row r="10" spans="1:12" ht="12.75">
      <c r="A10" s="24" t="s">
        <v>25</v>
      </c>
      <c r="B10" s="18" t="s">
        <v>24</v>
      </c>
      <c r="C10" s="19">
        <v>103142298</v>
      </c>
      <c r="D10" s="19">
        <v>121488149</v>
      </c>
      <c r="E10" s="20">
        <v>23172000</v>
      </c>
      <c r="F10" s="21">
        <v>0</v>
      </c>
      <c r="G10" s="19">
        <v>94431718</v>
      </c>
      <c r="H10" s="20">
        <v>94431718</v>
      </c>
      <c r="I10" s="22">
        <v>116737240</v>
      </c>
      <c r="J10" s="23">
        <v>175943927</v>
      </c>
      <c r="K10" s="19">
        <v>94953000</v>
      </c>
      <c r="L10" s="20">
        <v>101469000</v>
      </c>
    </row>
    <row r="11" spans="1:12" ht="12.75">
      <c r="A11" s="24" t="s">
        <v>26</v>
      </c>
      <c r="B11" s="18"/>
      <c r="C11" s="19">
        <v>6049552</v>
      </c>
      <c r="D11" s="19">
        <v>6077781</v>
      </c>
      <c r="E11" s="20">
        <v>3881838</v>
      </c>
      <c r="F11" s="21">
        <v>0</v>
      </c>
      <c r="G11" s="19">
        <v>11791808</v>
      </c>
      <c r="H11" s="20">
        <v>11791808</v>
      </c>
      <c r="I11" s="22">
        <v>3921669</v>
      </c>
      <c r="J11" s="23">
        <v>10200000</v>
      </c>
      <c r="K11" s="19">
        <v>10750800</v>
      </c>
      <c r="L11" s="20">
        <v>11331343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-319639996</v>
      </c>
      <c r="D14" s="19">
        <v>-288119453</v>
      </c>
      <c r="E14" s="20">
        <v>-307270253</v>
      </c>
      <c r="F14" s="21">
        <v>-331133064</v>
      </c>
      <c r="G14" s="19">
        <v>-338039976</v>
      </c>
      <c r="H14" s="20">
        <v>-338039976</v>
      </c>
      <c r="I14" s="22">
        <v>-349613731</v>
      </c>
      <c r="J14" s="23">
        <v>-370009560</v>
      </c>
      <c r="K14" s="19">
        <v>-375792899</v>
      </c>
      <c r="L14" s="20">
        <v>-395574660</v>
      </c>
    </row>
    <row r="15" spans="1:12" ht="12.75">
      <c r="A15" s="24" t="s">
        <v>30</v>
      </c>
      <c r="B15" s="18"/>
      <c r="C15" s="19">
        <v>-5480607</v>
      </c>
      <c r="D15" s="19">
        <v>-2763397</v>
      </c>
      <c r="E15" s="20">
        <v>-7744321</v>
      </c>
      <c r="F15" s="21">
        <v>-5414100</v>
      </c>
      <c r="G15" s="19">
        <v>-6164106</v>
      </c>
      <c r="H15" s="20">
        <v>-6164106</v>
      </c>
      <c r="I15" s="22">
        <v>-16043863</v>
      </c>
      <c r="J15" s="23">
        <v>-5987100</v>
      </c>
      <c r="K15" s="19">
        <v>-6310403</v>
      </c>
      <c r="L15" s="20">
        <v>-6651165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114833864</v>
      </c>
      <c r="D17" s="27">
        <f aca="true" t="shared" si="0" ref="D17:L17">SUM(D6:D16)</f>
        <v>105514707</v>
      </c>
      <c r="E17" s="28">
        <f t="shared" si="0"/>
        <v>45173359</v>
      </c>
      <c r="F17" s="29">
        <f t="shared" si="0"/>
        <v>-331787164</v>
      </c>
      <c r="G17" s="27">
        <f t="shared" si="0"/>
        <v>120444462</v>
      </c>
      <c r="H17" s="30">
        <f t="shared" si="0"/>
        <v>120444462</v>
      </c>
      <c r="I17" s="29">
        <f t="shared" si="0"/>
        <v>107776591</v>
      </c>
      <c r="J17" s="31">
        <f t="shared" si="0"/>
        <v>208326759</v>
      </c>
      <c r="K17" s="27">
        <f t="shared" si="0"/>
        <v>139728781</v>
      </c>
      <c r="L17" s="28">
        <f t="shared" si="0"/>
        <v>156572973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1377321</v>
      </c>
      <c r="D21" s="19">
        <v>6352299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389569</v>
      </c>
      <c r="D23" s="19">
        <v>0</v>
      </c>
      <c r="E23" s="20">
        <v>-150599</v>
      </c>
      <c r="F23" s="38">
        <v>150599</v>
      </c>
      <c r="G23" s="39">
        <v>0</v>
      </c>
      <c r="H23" s="40">
        <v>0</v>
      </c>
      <c r="I23" s="22">
        <v>-150599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-118383884</v>
      </c>
      <c r="D26" s="19">
        <v>-110097591</v>
      </c>
      <c r="E26" s="20">
        <v>-86900136</v>
      </c>
      <c r="F26" s="21">
        <v>-100176217</v>
      </c>
      <c r="G26" s="19">
        <v>-97857217</v>
      </c>
      <c r="H26" s="20">
        <v>-97857217</v>
      </c>
      <c r="I26" s="22">
        <v>-110782578</v>
      </c>
      <c r="J26" s="23">
        <v>-180997928</v>
      </c>
      <c r="K26" s="19">
        <v>-94953000</v>
      </c>
      <c r="L26" s="20">
        <v>-101469000</v>
      </c>
    </row>
    <row r="27" spans="1:12" ht="12.75">
      <c r="A27" s="25" t="s">
        <v>39</v>
      </c>
      <c r="B27" s="26"/>
      <c r="C27" s="27">
        <f>SUM(C21:C26)</f>
        <v>-116616994</v>
      </c>
      <c r="D27" s="27">
        <f aca="true" t="shared" si="1" ref="D27:L27">SUM(D21:D26)</f>
        <v>-103745292</v>
      </c>
      <c r="E27" s="28">
        <f t="shared" si="1"/>
        <v>-87050735</v>
      </c>
      <c r="F27" s="29">
        <f t="shared" si="1"/>
        <v>-100025618</v>
      </c>
      <c r="G27" s="27">
        <f t="shared" si="1"/>
        <v>-97857217</v>
      </c>
      <c r="H27" s="28">
        <f t="shared" si="1"/>
        <v>-97857217</v>
      </c>
      <c r="I27" s="30">
        <f t="shared" si="1"/>
        <v>-110933177</v>
      </c>
      <c r="J27" s="31">
        <f t="shared" si="1"/>
        <v>-180997928</v>
      </c>
      <c r="K27" s="27">
        <f t="shared" si="1"/>
        <v>-94953000</v>
      </c>
      <c r="L27" s="28">
        <f t="shared" si="1"/>
        <v>-101469000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1838122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3959695</v>
      </c>
      <c r="F33" s="21">
        <v>-3959695</v>
      </c>
      <c r="G33" s="39">
        <v>0</v>
      </c>
      <c r="H33" s="40">
        <v>0</v>
      </c>
      <c r="I33" s="42">
        <v>4350865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-153576</v>
      </c>
      <c r="D35" s="19">
        <v>-1311659</v>
      </c>
      <c r="E35" s="20">
        <v>-257117</v>
      </c>
      <c r="F35" s="21">
        <v>0</v>
      </c>
      <c r="G35" s="19">
        <v>0</v>
      </c>
      <c r="H35" s="20">
        <v>0</v>
      </c>
      <c r="I35" s="22">
        <v>-257117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1684546</v>
      </c>
      <c r="D36" s="27">
        <f aca="true" t="shared" si="2" ref="D36:L36">SUM(D31:D35)</f>
        <v>-1311659</v>
      </c>
      <c r="E36" s="28">
        <f t="shared" si="2"/>
        <v>3702578</v>
      </c>
      <c r="F36" s="29">
        <f t="shared" si="2"/>
        <v>-3959695</v>
      </c>
      <c r="G36" s="27">
        <f t="shared" si="2"/>
        <v>0</v>
      </c>
      <c r="H36" s="28">
        <f t="shared" si="2"/>
        <v>0</v>
      </c>
      <c r="I36" s="30">
        <f t="shared" si="2"/>
        <v>4093748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-98584</v>
      </c>
      <c r="D38" s="33">
        <f aca="true" t="shared" si="3" ref="D38:L38">+D17+D27+D36</f>
        <v>457756</v>
      </c>
      <c r="E38" s="34">
        <f t="shared" si="3"/>
        <v>-38174798</v>
      </c>
      <c r="F38" s="35">
        <f t="shared" si="3"/>
        <v>-435772477</v>
      </c>
      <c r="G38" s="33">
        <f t="shared" si="3"/>
        <v>22587245</v>
      </c>
      <c r="H38" s="34">
        <f t="shared" si="3"/>
        <v>22587245</v>
      </c>
      <c r="I38" s="36">
        <f t="shared" si="3"/>
        <v>937162</v>
      </c>
      <c r="J38" s="37">
        <f t="shared" si="3"/>
        <v>27328831</v>
      </c>
      <c r="K38" s="33">
        <f t="shared" si="3"/>
        <v>44775781</v>
      </c>
      <c r="L38" s="34">
        <f t="shared" si="3"/>
        <v>55103973</v>
      </c>
    </row>
    <row r="39" spans="1:12" ht="12.75">
      <c r="A39" s="24" t="s">
        <v>47</v>
      </c>
      <c r="B39" s="18" t="s">
        <v>48</v>
      </c>
      <c r="C39" s="33">
        <v>630951</v>
      </c>
      <c r="D39" s="33">
        <v>532367</v>
      </c>
      <c r="E39" s="34">
        <v>-1023861</v>
      </c>
      <c r="F39" s="35">
        <v>0</v>
      </c>
      <c r="G39" s="33">
        <v>0</v>
      </c>
      <c r="H39" s="34">
        <v>0</v>
      </c>
      <c r="I39" s="36">
        <v>10901433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532367</v>
      </c>
      <c r="D40" s="45">
        <f aca="true" t="shared" si="4" ref="D40:L40">+D38+D39</f>
        <v>990123</v>
      </c>
      <c r="E40" s="46">
        <f t="shared" si="4"/>
        <v>-39198659</v>
      </c>
      <c r="F40" s="47">
        <f t="shared" si="4"/>
        <v>-435772477</v>
      </c>
      <c r="G40" s="45">
        <f t="shared" si="4"/>
        <v>22587245</v>
      </c>
      <c r="H40" s="46">
        <f t="shared" si="4"/>
        <v>22587245</v>
      </c>
      <c r="I40" s="48">
        <f t="shared" si="4"/>
        <v>11838595</v>
      </c>
      <c r="J40" s="49">
        <f t="shared" si="4"/>
        <v>27328831</v>
      </c>
      <c r="K40" s="45">
        <f t="shared" si="4"/>
        <v>44775781</v>
      </c>
      <c r="L40" s="46">
        <f t="shared" si="4"/>
        <v>55103973</v>
      </c>
    </row>
    <row r="41" spans="1:12" ht="12.75">
      <c r="A41" s="50" t="s">
        <v>81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10495082</v>
      </c>
      <c r="D6" s="19">
        <v>9532873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52959618</v>
      </c>
      <c r="D7" s="19">
        <v>9919238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0</v>
      </c>
      <c r="D8" s="19">
        <v>0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7841613</v>
      </c>
      <c r="D9" s="19">
        <v>63397243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0</v>
      </c>
      <c r="D10" s="19">
        <v>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0</v>
      </c>
      <c r="D11" s="19">
        <v>0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-49597294</v>
      </c>
      <c r="D14" s="19">
        <v>-63087108</v>
      </c>
      <c r="E14" s="20">
        <v>-94008779</v>
      </c>
      <c r="F14" s="21">
        <v>-141110714</v>
      </c>
      <c r="G14" s="19">
        <v>-114494722</v>
      </c>
      <c r="H14" s="20">
        <v>-114494722</v>
      </c>
      <c r="I14" s="22">
        <v>-101146343</v>
      </c>
      <c r="J14" s="23">
        <v>-112683004</v>
      </c>
      <c r="K14" s="19">
        <v>-118767888</v>
      </c>
      <c r="L14" s="20">
        <v>-125181359</v>
      </c>
    </row>
    <row r="15" spans="1:12" ht="12.75">
      <c r="A15" s="24" t="s">
        <v>30</v>
      </c>
      <c r="B15" s="18"/>
      <c r="C15" s="19">
        <v>-4324068</v>
      </c>
      <c r="D15" s="19">
        <v>-6981432</v>
      </c>
      <c r="E15" s="20">
        <v>-7652816</v>
      </c>
      <c r="F15" s="21">
        <v>-50000</v>
      </c>
      <c r="G15" s="19">
        <v>-50000</v>
      </c>
      <c r="H15" s="20">
        <v>-50000</v>
      </c>
      <c r="I15" s="22">
        <v>-6677389</v>
      </c>
      <c r="J15" s="23">
        <v>0</v>
      </c>
      <c r="K15" s="19">
        <v>0</v>
      </c>
      <c r="L15" s="20">
        <v>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-717573</v>
      </c>
      <c r="F16" s="21">
        <v>-20000</v>
      </c>
      <c r="G16" s="19">
        <v>-10000</v>
      </c>
      <c r="H16" s="20">
        <v>-10000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17374951</v>
      </c>
      <c r="D17" s="27">
        <f aca="true" t="shared" si="0" ref="D17:L17">SUM(D6:D16)</f>
        <v>12780814</v>
      </c>
      <c r="E17" s="28">
        <f t="shared" si="0"/>
        <v>-102379168</v>
      </c>
      <c r="F17" s="29">
        <f t="shared" si="0"/>
        <v>-141180714</v>
      </c>
      <c r="G17" s="27">
        <f t="shared" si="0"/>
        <v>-114554722</v>
      </c>
      <c r="H17" s="30">
        <f t="shared" si="0"/>
        <v>-114554722</v>
      </c>
      <c r="I17" s="29">
        <f t="shared" si="0"/>
        <v>-107823732</v>
      </c>
      <c r="J17" s="31">
        <f t="shared" si="0"/>
        <v>-112683004</v>
      </c>
      <c r="K17" s="27">
        <f t="shared" si="0"/>
        <v>-118767888</v>
      </c>
      <c r="L17" s="28">
        <f t="shared" si="0"/>
        <v>-125181359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185883</v>
      </c>
      <c r="D21" s="19">
        <v>388899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-17291</v>
      </c>
      <c r="F23" s="38">
        <v>-4475</v>
      </c>
      <c r="G23" s="39">
        <v>4476</v>
      </c>
      <c r="H23" s="40">
        <v>4476</v>
      </c>
      <c r="I23" s="22">
        <v>6912</v>
      </c>
      <c r="J23" s="41">
        <v>13428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-21849091</v>
      </c>
      <c r="D26" s="19">
        <v>-13279721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-21663208</v>
      </c>
      <c r="D27" s="27">
        <f aca="true" t="shared" si="1" ref="D27:L27">SUM(D21:D26)</f>
        <v>-12890822</v>
      </c>
      <c r="E27" s="28">
        <f t="shared" si="1"/>
        <v>-17291</v>
      </c>
      <c r="F27" s="29">
        <f t="shared" si="1"/>
        <v>-4475</v>
      </c>
      <c r="G27" s="27">
        <f t="shared" si="1"/>
        <v>4476</v>
      </c>
      <c r="H27" s="28">
        <f t="shared" si="1"/>
        <v>4476</v>
      </c>
      <c r="I27" s="30">
        <f t="shared" si="1"/>
        <v>6912</v>
      </c>
      <c r="J27" s="31">
        <f t="shared" si="1"/>
        <v>13428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581482</v>
      </c>
      <c r="F33" s="21">
        <v>161589</v>
      </c>
      <c r="G33" s="39">
        <v>-161589</v>
      </c>
      <c r="H33" s="40">
        <v>-161589</v>
      </c>
      <c r="I33" s="42">
        <v>73532</v>
      </c>
      <c r="J33" s="23">
        <v>-484767</v>
      </c>
      <c r="K33" s="19">
        <v>-4</v>
      </c>
      <c r="L33" s="20">
        <v>4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128</v>
      </c>
      <c r="D35" s="19">
        <v>2221</v>
      </c>
      <c r="E35" s="20">
        <v>-1397000</v>
      </c>
      <c r="F35" s="21">
        <v>0</v>
      </c>
      <c r="G35" s="19">
        <v>-1397000</v>
      </c>
      <c r="H35" s="20">
        <v>-1397000</v>
      </c>
      <c r="I35" s="22">
        <v>-510000</v>
      </c>
      <c r="J35" s="23">
        <v>-5588000</v>
      </c>
      <c r="K35" s="19">
        <v>-5588000</v>
      </c>
      <c r="L35" s="20">
        <v>-5588000</v>
      </c>
    </row>
    <row r="36" spans="1:12" ht="12.75">
      <c r="A36" s="25" t="s">
        <v>45</v>
      </c>
      <c r="B36" s="26"/>
      <c r="C36" s="27">
        <f>SUM(C31:C35)</f>
        <v>128</v>
      </c>
      <c r="D36" s="27">
        <f aca="true" t="shared" si="2" ref="D36:L36">SUM(D31:D35)</f>
        <v>2221</v>
      </c>
      <c r="E36" s="28">
        <f t="shared" si="2"/>
        <v>-815518</v>
      </c>
      <c r="F36" s="29">
        <f t="shared" si="2"/>
        <v>161589</v>
      </c>
      <c r="G36" s="27">
        <f t="shared" si="2"/>
        <v>-1558589</v>
      </c>
      <c r="H36" s="28">
        <f t="shared" si="2"/>
        <v>-1558589</v>
      </c>
      <c r="I36" s="30">
        <f t="shared" si="2"/>
        <v>-436468</v>
      </c>
      <c r="J36" s="31">
        <f t="shared" si="2"/>
        <v>-6072767</v>
      </c>
      <c r="K36" s="27">
        <f t="shared" si="2"/>
        <v>-5588004</v>
      </c>
      <c r="L36" s="28">
        <f t="shared" si="2"/>
        <v>-5587996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-4288129</v>
      </c>
      <c r="D38" s="33">
        <f aca="true" t="shared" si="3" ref="D38:L38">+D17+D27+D36</f>
        <v>-107787</v>
      </c>
      <c r="E38" s="34">
        <f t="shared" si="3"/>
        <v>-103211977</v>
      </c>
      <c r="F38" s="35">
        <f t="shared" si="3"/>
        <v>-141023600</v>
      </c>
      <c r="G38" s="33">
        <f t="shared" si="3"/>
        <v>-116108835</v>
      </c>
      <c r="H38" s="34">
        <f t="shared" si="3"/>
        <v>-116108835</v>
      </c>
      <c r="I38" s="36">
        <f t="shared" si="3"/>
        <v>-108253288</v>
      </c>
      <c r="J38" s="37">
        <f t="shared" si="3"/>
        <v>-118742343</v>
      </c>
      <c r="K38" s="33">
        <f t="shared" si="3"/>
        <v>-124355892</v>
      </c>
      <c r="L38" s="34">
        <f t="shared" si="3"/>
        <v>-130769355</v>
      </c>
    </row>
    <row r="39" spans="1:12" ht="12.75">
      <c r="A39" s="24" t="s">
        <v>47</v>
      </c>
      <c r="B39" s="18" t="s">
        <v>48</v>
      </c>
      <c r="C39" s="33">
        <v>4502023</v>
      </c>
      <c r="D39" s="33">
        <v>213894</v>
      </c>
      <c r="E39" s="34">
        <v>104107</v>
      </c>
      <c r="F39" s="35">
        <v>106107</v>
      </c>
      <c r="G39" s="33">
        <v>106107</v>
      </c>
      <c r="H39" s="34">
        <v>106107</v>
      </c>
      <c r="I39" s="36">
        <v>3887003</v>
      </c>
      <c r="J39" s="37">
        <v>106107</v>
      </c>
      <c r="K39" s="33">
        <v>106107</v>
      </c>
      <c r="L39" s="34">
        <v>106107</v>
      </c>
    </row>
    <row r="40" spans="1:12" ht="12.75">
      <c r="A40" s="43" t="s">
        <v>49</v>
      </c>
      <c r="B40" s="44" t="s">
        <v>48</v>
      </c>
      <c r="C40" s="45">
        <f>+C38+C39</f>
        <v>213894</v>
      </c>
      <c r="D40" s="45">
        <f aca="true" t="shared" si="4" ref="D40:L40">+D38+D39</f>
        <v>106107</v>
      </c>
      <c r="E40" s="46">
        <f t="shared" si="4"/>
        <v>-103107870</v>
      </c>
      <c r="F40" s="47">
        <f t="shared" si="4"/>
        <v>-140917493</v>
      </c>
      <c r="G40" s="45">
        <f t="shared" si="4"/>
        <v>-116002728</v>
      </c>
      <c r="H40" s="46">
        <f t="shared" si="4"/>
        <v>-116002728</v>
      </c>
      <c r="I40" s="48">
        <f t="shared" si="4"/>
        <v>-104366285</v>
      </c>
      <c r="J40" s="49">
        <f t="shared" si="4"/>
        <v>-118636236</v>
      </c>
      <c r="K40" s="45">
        <f t="shared" si="4"/>
        <v>-124249785</v>
      </c>
      <c r="L40" s="46">
        <f t="shared" si="4"/>
        <v>-130663248</v>
      </c>
    </row>
    <row r="41" spans="1:12" ht="12.75">
      <c r="A41" s="50" t="s">
        <v>81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81864529</v>
      </c>
      <c r="D6" s="19">
        <v>81074729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0</v>
      </c>
      <c r="D7" s="19">
        <v>0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0</v>
      </c>
      <c r="D8" s="19">
        <v>0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143760439</v>
      </c>
      <c r="D9" s="19">
        <v>79265000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0</v>
      </c>
      <c r="D10" s="19">
        <v>63871230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17722896</v>
      </c>
      <c r="D11" s="19">
        <v>23078347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-126115698</v>
      </c>
      <c r="D14" s="19">
        <v>-166249432</v>
      </c>
      <c r="E14" s="20">
        <v>-221377593</v>
      </c>
      <c r="F14" s="21">
        <v>-260838392</v>
      </c>
      <c r="G14" s="19">
        <v>-267721430</v>
      </c>
      <c r="H14" s="20">
        <v>-267721430</v>
      </c>
      <c r="I14" s="22">
        <v>-171069991</v>
      </c>
      <c r="J14" s="23">
        <v>-226996192</v>
      </c>
      <c r="K14" s="19">
        <v>-244050489</v>
      </c>
      <c r="L14" s="20">
        <v>-262451534</v>
      </c>
    </row>
    <row r="15" spans="1:12" ht="12.75">
      <c r="A15" s="24" t="s">
        <v>30</v>
      </c>
      <c r="B15" s="18"/>
      <c r="C15" s="19">
        <v>-1088440</v>
      </c>
      <c r="D15" s="19">
        <v>-6532090</v>
      </c>
      <c r="E15" s="20">
        <v>-13476</v>
      </c>
      <c r="F15" s="21">
        <v>-300000</v>
      </c>
      <c r="G15" s="19">
        <v>-150000</v>
      </c>
      <c r="H15" s="20">
        <v>-150000</v>
      </c>
      <c r="I15" s="22">
        <v>-6</v>
      </c>
      <c r="J15" s="23">
        <v>-150000</v>
      </c>
      <c r="K15" s="19">
        <v>-165000</v>
      </c>
      <c r="L15" s="20">
        <v>-181500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-676318</v>
      </c>
      <c r="F16" s="21">
        <v>-1069000</v>
      </c>
      <c r="G16" s="19">
        <v>-1069000</v>
      </c>
      <c r="H16" s="20">
        <v>-1069000</v>
      </c>
      <c r="I16" s="22">
        <v>-101154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116143726</v>
      </c>
      <c r="D17" s="27">
        <f aca="true" t="shared" si="0" ref="D17:L17">SUM(D6:D16)</f>
        <v>74507784</v>
      </c>
      <c r="E17" s="28">
        <f t="shared" si="0"/>
        <v>-222067387</v>
      </c>
      <c r="F17" s="29">
        <f t="shared" si="0"/>
        <v>-262207392</v>
      </c>
      <c r="G17" s="27">
        <f t="shared" si="0"/>
        <v>-268940430</v>
      </c>
      <c r="H17" s="30">
        <f t="shared" si="0"/>
        <v>-268940430</v>
      </c>
      <c r="I17" s="29">
        <f t="shared" si="0"/>
        <v>-171171151</v>
      </c>
      <c r="J17" s="31">
        <f t="shared" si="0"/>
        <v>-227146192</v>
      </c>
      <c r="K17" s="27">
        <f t="shared" si="0"/>
        <v>-244215489</v>
      </c>
      <c r="L17" s="28">
        <f t="shared" si="0"/>
        <v>-262633034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-113767265</v>
      </c>
      <c r="D26" s="19">
        <v>0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-113767265</v>
      </c>
      <c r="D27" s="27">
        <f aca="true" t="shared" si="1" ref="D27:L27">SUM(D21:D26)</f>
        <v>0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167024</v>
      </c>
      <c r="F33" s="21">
        <v>-193706686</v>
      </c>
      <c r="G33" s="39">
        <v>14047198</v>
      </c>
      <c r="H33" s="40">
        <v>14047198</v>
      </c>
      <c r="I33" s="42">
        <v>182689420</v>
      </c>
      <c r="J33" s="23">
        <v>373032128</v>
      </c>
      <c r="K33" s="19">
        <v>-508706575</v>
      </c>
      <c r="L33" s="20">
        <v>-16709450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-3077221</v>
      </c>
      <c r="D35" s="19">
        <v>0</v>
      </c>
      <c r="E35" s="20">
        <v>0</v>
      </c>
      <c r="F35" s="21">
        <v>0</v>
      </c>
      <c r="G35" s="19">
        <v>0</v>
      </c>
      <c r="H35" s="20">
        <v>0</v>
      </c>
      <c r="I35" s="22">
        <v>-1558000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-3077221</v>
      </c>
      <c r="D36" s="27">
        <f aca="true" t="shared" si="2" ref="D36:L36">SUM(D31:D35)</f>
        <v>0</v>
      </c>
      <c r="E36" s="28">
        <f t="shared" si="2"/>
        <v>167024</v>
      </c>
      <c r="F36" s="29">
        <f t="shared" si="2"/>
        <v>-193706686</v>
      </c>
      <c r="G36" s="27">
        <f t="shared" si="2"/>
        <v>14047198</v>
      </c>
      <c r="H36" s="28">
        <f t="shared" si="2"/>
        <v>14047198</v>
      </c>
      <c r="I36" s="30">
        <f t="shared" si="2"/>
        <v>181131420</v>
      </c>
      <c r="J36" s="31">
        <f t="shared" si="2"/>
        <v>373032128</v>
      </c>
      <c r="K36" s="27">
        <f t="shared" si="2"/>
        <v>-508706575</v>
      </c>
      <c r="L36" s="28">
        <f t="shared" si="2"/>
        <v>-16709450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-700760</v>
      </c>
      <c r="D38" s="33">
        <f aca="true" t="shared" si="3" ref="D38:L38">+D17+D27+D36</f>
        <v>74507784</v>
      </c>
      <c r="E38" s="34">
        <f t="shared" si="3"/>
        <v>-221900363</v>
      </c>
      <c r="F38" s="35">
        <f t="shared" si="3"/>
        <v>-455914078</v>
      </c>
      <c r="G38" s="33">
        <f t="shared" si="3"/>
        <v>-254893232</v>
      </c>
      <c r="H38" s="34">
        <f t="shared" si="3"/>
        <v>-254893232</v>
      </c>
      <c r="I38" s="36">
        <f t="shared" si="3"/>
        <v>9960269</v>
      </c>
      <c r="J38" s="37">
        <f t="shared" si="3"/>
        <v>145885936</v>
      </c>
      <c r="K38" s="33">
        <f t="shared" si="3"/>
        <v>-752922064</v>
      </c>
      <c r="L38" s="34">
        <f t="shared" si="3"/>
        <v>-279342484</v>
      </c>
    </row>
    <row r="39" spans="1:12" ht="12.75">
      <c r="A39" s="24" t="s">
        <v>47</v>
      </c>
      <c r="B39" s="18" t="s">
        <v>48</v>
      </c>
      <c r="C39" s="33">
        <v>4063398</v>
      </c>
      <c r="D39" s="33">
        <v>0</v>
      </c>
      <c r="E39" s="34">
        <v>0</v>
      </c>
      <c r="F39" s="35">
        <v>-5795763</v>
      </c>
      <c r="G39" s="33">
        <v>-26795763</v>
      </c>
      <c r="H39" s="34">
        <v>-26795763</v>
      </c>
      <c r="I39" s="36">
        <v>0</v>
      </c>
      <c r="J39" s="37">
        <v>17655763</v>
      </c>
      <c r="K39" s="33">
        <v>-49921503</v>
      </c>
      <c r="L39" s="34">
        <v>-25937184</v>
      </c>
    </row>
    <row r="40" spans="1:12" ht="12.75">
      <c r="A40" s="43" t="s">
        <v>49</v>
      </c>
      <c r="B40" s="44" t="s">
        <v>48</v>
      </c>
      <c r="C40" s="45">
        <f>+C38+C39</f>
        <v>3362638</v>
      </c>
      <c r="D40" s="45">
        <f aca="true" t="shared" si="4" ref="D40:L40">+D38+D39</f>
        <v>74507784</v>
      </c>
      <c r="E40" s="46">
        <f t="shared" si="4"/>
        <v>-221900363</v>
      </c>
      <c r="F40" s="47">
        <f t="shared" si="4"/>
        <v>-461709841</v>
      </c>
      <c r="G40" s="45">
        <f t="shared" si="4"/>
        <v>-281688995</v>
      </c>
      <c r="H40" s="46">
        <f t="shared" si="4"/>
        <v>-281688995</v>
      </c>
      <c r="I40" s="48">
        <f t="shared" si="4"/>
        <v>9960269</v>
      </c>
      <c r="J40" s="49">
        <f t="shared" si="4"/>
        <v>163541699</v>
      </c>
      <c r="K40" s="45">
        <f t="shared" si="4"/>
        <v>-802843567</v>
      </c>
      <c r="L40" s="46">
        <f t="shared" si="4"/>
        <v>-305279668</v>
      </c>
    </row>
    <row r="41" spans="1:12" ht="12.75">
      <c r="A41" s="50" t="s">
        <v>81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0</v>
      </c>
      <c r="D7" s="19">
        <v>0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2291945</v>
      </c>
      <c r="D8" s="19">
        <v>5267918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112569249</v>
      </c>
      <c r="D9" s="19">
        <v>111410567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0</v>
      </c>
      <c r="D10" s="19">
        <v>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7866135</v>
      </c>
      <c r="D11" s="19">
        <v>6805233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-78862398</v>
      </c>
      <c r="D14" s="19">
        <v>-76028035</v>
      </c>
      <c r="E14" s="20">
        <v>-88301946</v>
      </c>
      <c r="F14" s="21">
        <v>-115567840</v>
      </c>
      <c r="G14" s="19">
        <v>-116128150</v>
      </c>
      <c r="H14" s="20">
        <v>-116128150</v>
      </c>
      <c r="I14" s="22">
        <v>-98026835</v>
      </c>
      <c r="J14" s="23">
        <v>-124928526</v>
      </c>
      <c r="K14" s="19">
        <v>-126902310</v>
      </c>
      <c r="L14" s="20">
        <v>-129199500</v>
      </c>
    </row>
    <row r="15" spans="1:12" ht="12.75">
      <c r="A15" s="24" t="s">
        <v>30</v>
      </c>
      <c r="B15" s="18"/>
      <c r="C15" s="19">
        <v>-884112</v>
      </c>
      <c r="D15" s="19">
        <v>-673822</v>
      </c>
      <c r="E15" s="20">
        <v>-451109</v>
      </c>
      <c r="F15" s="21">
        <v>-222490</v>
      </c>
      <c r="G15" s="19">
        <v>-222490</v>
      </c>
      <c r="H15" s="20">
        <v>-222490</v>
      </c>
      <c r="I15" s="22">
        <v>-203899</v>
      </c>
      <c r="J15" s="23">
        <v>0</v>
      </c>
      <c r="K15" s="19">
        <v>0</v>
      </c>
      <c r="L15" s="20">
        <v>0</v>
      </c>
    </row>
    <row r="16" spans="1:12" ht="12.75">
      <c r="A16" s="24" t="s">
        <v>31</v>
      </c>
      <c r="B16" s="18" t="s">
        <v>24</v>
      </c>
      <c r="C16" s="19">
        <v>-54621447</v>
      </c>
      <c r="D16" s="19">
        <v>-52122703</v>
      </c>
      <c r="E16" s="20">
        <v>-1880201</v>
      </c>
      <c r="F16" s="21">
        <v>-1185000</v>
      </c>
      <c r="G16" s="19">
        <v>-685000</v>
      </c>
      <c r="H16" s="20">
        <v>-685000</v>
      </c>
      <c r="I16" s="22">
        <v>-250000</v>
      </c>
      <c r="J16" s="23">
        <v>-1627600</v>
      </c>
      <c r="K16" s="19">
        <v>-1681780</v>
      </c>
      <c r="L16" s="20">
        <v>-1741780</v>
      </c>
    </row>
    <row r="17" spans="1:12" ht="12.75">
      <c r="A17" s="25" t="s">
        <v>32</v>
      </c>
      <c r="B17" s="26"/>
      <c r="C17" s="27">
        <f>SUM(C6:C16)</f>
        <v>-11640628</v>
      </c>
      <c r="D17" s="27">
        <f aca="true" t="shared" si="0" ref="D17:L17">SUM(D6:D16)</f>
        <v>-5340842</v>
      </c>
      <c r="E17" s="28">
        <f t="shared" si="0"/>
        <v>-90633256</v>
      </c>
      <c r="F17" s="29">
        <f t="shared" si="0"/>
        <v>-116975330</v>
      </c>
      <c r="G17" s="27">
        <f t="shared" si="0"/>
        <v>-117035640</v>
      </c>
      <c r="H17" s="30">
        <f t="shared" si="0"/>
        <v>-117035640</v>
      </c>
      <c r="I17" s="29">
        <f t="shared" si="0"/>
        <v>-98480734</v>
      </c>
      <c r="J17" s="31">
        <f t="shared" si="0"/>
        <v>-126556126</v>
      </c>
      <c r="K17" s="27">
        <f t="shared" si="0"/>
        <v>-128584090</v>
      </c>
      <c r="L17" s="28">
        <f t="shared" si="0"/>
        <v>-130941280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-1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1099717</v>
      </c>
      <c r="D23" s="19">
        <v>406000</v>
      </c>
      <c r="E23" s="20">
        <v>554000</v>
      </c>
      <c r="F23" s="38">
        <v>-8554000</v>
      </c>
      <c r="G23" s="39">
        <v>440000</v>
      </c>
      <c r="H23" s="40">
        <v>440000</v>
      </c>
      <c r="I23" s="22">
        <v>-33000</v>
      </c>
      <c r="J23" s="41">
        <v>-92788</v>
      </c>
      <c r="K23" s="39">
        <v>800000</v>
      </c>
      <c r="L23" s="40">
        <v>800000</v>
      </c>
    </row>
    <row r="24" spans="1:12" ht="12.75">
      <c r="A24" s="24" t="s">
        <v>37</v>
      </c>
      <c r="B24" s="18"/>
      <c r="C24" s="19">
        <v>-300000</v>
      </c>
      <c r="D24" s="19">
        <v>-4900000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-5582005</v>
      </c>
      <c r="D26" s="19">
        <v>-7352599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-4782288</v>
      </c>
      <c r="D27" s="27">
        <f aca="true" t="shared" si="1" ref="D27:L27">SUM(D21:D26)</f>
        <v>-11846600</v>
      </c>
      <c r="E27" s="28">
        <f t="shared" si="1"/>
        <v>554000</v>
      </c>
      <c r="F27" s="29">
        <f t="shared" si="1"/>
        <v>-8554000</v>
      </c>
      <c r="G27" s="27">
        <f t="shared" si="1"/>
        <v>440000</v>
      </c>
      <c r="H27" s="28">
        <f t="shared" si="1"/>
        <v>440000</v>
      </c>
      <c r="I27" s="30">
        <f t="shared" si="1"/>
        <v>-33000</v>
      </c>
      <c r="J27" s="31">
        <f t="shared" si="1"/>
        <v>-92788</v>
      </c>
      <c r="K27" s="27">
        <f t="shared" si="1"/>
        <v>800000</v>
      </c>
      <c r="L27" s="28">
        <f t="shared" si="1"/>
        <v>800000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0</v>
      </c>
      <c r="F33" s="21">
        <v>0</v>
      </c>
      <c r="G33" s="39">
        <v>570</v>
      </c>
      <c r="H33" s="40">
        <v>570</v>
      </c>
      <c r="I33" s="42">
        <v>-225</v>
      </c>
      <c r="J33" s="23">
        <v>4430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-1784602</v>
      </c>
      <c r="D35" s="19">
        <v>-1985494</v>
      </c>
      <c r="E35" s="20">
        <v>-276383</v>
      </c>
      <c r="F35" s="21">
        <v>0</v>
      </c>
      <c r="G35" s="19">
        <v>-2455416</v>
      </c>
      <c r="H35" s="20">
        <v>-2455416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-1784602</v>
      </c>
      <c r="D36" s="27">
        <f aca="true" t="shared" si="2" ref="D36:L36">SUM(D31:D35)</f>
        <v>-1985494</v>
      </c>
      <c r="E36" s="28">
        <f t="shared" si="2"/>
        <v>-276383</v>
      </c>
      <c r="F36" s="29">
        <f t="shared" si="2"/>
        <v>0</v>
      </c>
      <c r="G36" s="27">
        <f t="shared" si="2"/>
        <v>-2454846</v>
      </c>
      <c r="H36" s="28">
        <f t="shared" si="2"/>
        <v>-2454846</v>
      </c>
      <c r="I36" s="30">
        <f t="shared" si="2"/>
        <v>-225</v>
      </c>
      <c r="J36" s="31">
        <f t="shared" si="2"/>
        <v>4430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-18207518</v>
      </c>
      <c r="D38" s="33">
        <f aca="true" t="shared" si="3" ref="D38:L38">+D17+D27+D36</f>
        <v>-19172936</v>
      </c>
      <c r="E38" s="34">
        <f t="shared" si="3"/>
        <v>-90355639</v>
      </c>
      <c r="F38" s="35">
        <f t="shared" si="3"/>
        <v>-125529330</v>
      </c>
      <c r="G38" s="33">
        <f t="shared" si="3"/>
        <v>-119050486</v>
      </c>
      <c r="H38" s="34">
        <f t="shared" si="3"/>
        <v>-119050486</v>
      </c>
      <c r="I38" s="36">
        <f t="shared" si="3"/>
        <v>-98513959</v>
      </c>
      <c r="J38" s="37">
        <f t="shared" si="3"/>
        <v>-126644484</v>
      </c>
      <c r="K38" s="33">
        <f t="shared" si="3"/>
        <v>-127784090</v>
      </c>
      <c r="L38" s="34">
        <f t="shared" si="3"/>
        <v>-130141280</v>
      </c>
    </row>
    <row r="39" spans="1:12" ht="12.75">
      <c r="A39" s="24" t="s">
        <v>47</v>
      </c>
      <c r="B39" s="18" t="s">
        <v>48</v>
      </c>
      <c r="C39" s="33">
        <v>87482573</v>
      </c>
      <c r="D39" s="33">
        <v>69275054</v>
      </c>
      <c r="E39" s="34">
        <v>35500000</v>
      </c>
      <c r="F39" s="35">
        <v>55547548</v>
      </c>
      <c r="G39" s="33">
        <v>96048819</v>
      </c>
      <c r="H39" s="34">
        <v>96048819</v>
      </c>
      <c r="I39" s="36">
        <v>57121805</v>
      </c>
      <c r="J39" s="37">
        <v>55391359</v>
      </c>
      <c r="K39" s="33">
        <v>48778702</v>
      </c>
      <c r="L39" s="34">
        <v>52071922</v>
      </c>
    </row>
    <row r="40" spans="1:12" ht="12.75">
      <c r="A40" s="43" t="s">
        <v>49</v>
      </c>
      <c r="B40" s="44" t="s">
        <v>48</v>
      </c>
      <c r="C40" s="45">
        <f>+C38+C39</f>
        <v>69275055</v>
      </c>
      <c r="D40" s="45">
        <f aca="true" t="shared" si="4" ref="D40:L40">+D38+D39</f>
        <v>50102118</v>
      </c>
      <c r="E40" s="46">
        <f t="shared" si="4"/>
        <v>-54855639</v>
      </c>
      <c r="F40" s="47">
        <f t="shared" si="4"/>
        <v>-69981782</v>
      </c>
      <c r="G40" s="45">
        <f t="shared" si="4"/>
        <v>-23001667</v>
      </c>
      <c r="H40" s="46">
        <f t="shared" si="4"/>
        <v>-23001667</v>
      </c>
      <c r="I40" s="48">
        <f t="shared" si="4"/>
        <v>-41392154</v>
      </c>
      <c r="J40" s="49">
        <f t="shared" si="4"/>
        <v>-71253125</v>
      </c>
      <c r="K40" s="45">
        <f t="shared" si="4"/>
        <v>-79005388</v>
      </c>
      <c r="L40" s="46">
        <f t="shared" si="4"/>
        <v>-78069358</v>
      </c>
    </row>
    <row r="41" spans="1:12" ht="12.75">
      <c r="A41" s="50" t="s">
        <v>81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56591917</v>
      </c>
      <c r="D6" s="19">
        <v>59220423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135926253</v>
      </c>
      <c r="K6" s="19">
        <v>145577017</v>
      </c>
      <c r="L6" s="20">
        <v>156495293</v>
      </c>
    </row>
    <row r="7" spans="1:12" ht="12.75">
      <c r="A7" s="24" t="s">
        <v>21</v>
      </c>
      <c r="B7" s="18"/>
      <c r="C7" s="19">
        <v>184875792</v>
      </c>
      <c r="D7" s="19">
        <v>194536493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7551494</v>
      </c>
      <c r="D8" s="19">
        <v>15567374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311183490</v>
      </c>
      <c r="K8" s="19">
        <v>331496517</v>
      </c>
      <c r="L8" s="20">
        <v>355608756</v>
      </c>
    </row>
    <row r="9" spans="1:12" ht="12.75">
      <c r="A9" s="24" t="s">
        <v>23</v>
      </c>
      <c r="B9" s="18" t="s">
        <v>24</v>
      </c>
      <c r="C9" s="19">
        <v>59541329</v>
      </c>
      <c r="D9" s="19">
        <v>67373957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0</v>
      </c>
      <c r="D10" s="19">
        <v>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265964</v>
      </c>
      <c r="D11" s="19">
        <v>0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22000000</v>
      </c>
      <c r="K11" s="19">
        <v>22000000</v>
      </c>
      <c r="L11" s="20">
        <v>22000000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-210510737</v>
      </c>
      <c r="D14" s="19">
        <v>-310411202</v>
      </c>
      <c r="E14" s="20">
        <v>-365911269</v>
      </c>
      <c r="F14" s="21">
        <v>-429383485</v>
      </c>
      <c r="G14" s="19">
        <v>-426163522</v>
      </c>
      <c r="H14" s="20">
        <v>-426163522</v>
      </c>
      <c r="I14" s="22">
        <v>-361806839</v>
      </c>
      <c r="J14" s="23">
        <v>-465490073</v>
      </c>
      <c r="K14" s="19">
        <v>-498539879</v>
      </c>
      <c r="L14" s="20">
        <v>-535930376</v>
      </c>
    </row>
    <row r="15" spans="1:12" ht="12.75">
      <c r="A15" s="24" t="s">
        <v>30</v>
      </c>
      <c r="B15" s="18"/>
      <c r="C15" s="19">
        <v>-3179998</v>
      </c>
      <c r="D15" s="19">
        <v>-6104894</v>
      </c>
      <c r="E15" s="20">
        <v>-12635552</v>
      </c>
      <c r="F15" s="21">
        <v>-3085000</v>
      </c>
      <c r="G15" s="19">
        <v>-17848843</v>
      </c>
      <c r="H15" s="20">
        <v>-17848843</v>
      </c>
      <c r="I15" s="22">
        <v>-27936490</v>
      </c>
      <c r="J15" s="23">
        <v>-10453600</v>
      </c>
      <c r="K15" s="19">
        <v>-11195806</v>
      </c>
      <c r="L15" s="20">
        <v>-12035491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-21000</v>
      </c>
      <c r="F16" s="21">
        <v>-640800</v>
      </c>
      <c r="G16" s="19">
        <v>-40800</v>
      </c>
      <c r="H16" s="20">
        <v>-40800</v>
      </c>
      <c r="I16" s="22">
        <v>0</v>
      </c>
      <c r="J16" s="23">
        <v>-43534</v>
      </c>
      <c r="K16" s="19">
        <v>-46624</v>
      </c>
      <c r="L16" s="20">
        <v>-50121</v>
      </c>
    </row>
    <row r="17" spans="1:12" ht="12.75">
      <c r="A17" s="25" t="s">
        <v>32</v>
      </c>
      <c r="B17" s="26"/>
      <c r="C17" s="27">
        <f>SUM(C6:C16)</f>
        <v>95135761</v>
      </c>
      <c r="D17" s="27">
        <f aca="true" t="shared" si="0" ref="D17:L17">SUM(D6:D16)</f>
        <v>20182151</v>
      </c>
      <c r="E17" s="28">
        <f t="shared" si="0"/>
        <v>-378567821</v>
      </c>
      <c r="F17" s="29">
        <f t="shared" si="0"/>
        <v>-433109285</v>
      </c>
      <c r="G17" s="27">
        <f t="shared" si="0"/>
        <v>-444053165</v>
      </c>
      <c r="H17" s="30">
        <f t="shared" si="0"/>
        <v>-444053165</v>
      </c>
      <c r="I17" s="29">
        <f t="shared" si="0"/>
        <v>-389743329</v>
      </c>
      <c r="J17" s="31">
        <f t="shared" si="0"/>
        <v>-6877464</v>
      </c>
      <c r="K17" s="27">
        <f t="shared" si="0"/>
        <v>-10708775</v>
      </c>
      <c r="L17" s="28">
        <f t="shared" si="0"/>
        <v>-13911939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553787</v>
      </c>
      <c r="D21" s="19">
        <v>532207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-62223423</v>
      </c>
      <c r="D26" s="19">
        <v>-25557938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-61669636</v>
      </c>
      <c r="D27" s="27">
        <f aca="true" t="shared" si="1" ref="D27:L27">SUM(D21:D26)</f>
        <v>-25025731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6403762</v>
      </c>
      <c r="F33" s="21">
        <v>-6403762</v>
      </c>
      <c r="G33" s="39">
        <v>6403761</v>
      </c>
      <c r="H33" s="40">
        <v>6403761</v>
      </c>
      <c r="I33" s="42">
        <v>-395354</v>
      </c>
      <c r="J33" s="23">
        <v>-395353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-532300</v>
      </c>
      <c r="D35" s="19">
        <v>-4999466</v>
      </c>
      <c r="E35" s="20">
        <v>-12927284</v>
      </c>
      <c r="F35" s="21">
        <v>0</v>
      </c>
      <c r="G35" s="19">
        <v>-12927283</v>
      </c>
      <c r="H35" s="20">
        <v>-12927283</v>
      </c>
      <c r="I35" s="22">
        <v>-21588832</v>
      </c>
      <c r="J35" s="23">
        <v>-12927283</v>
      </c>
      <c r="K35" s="19">
        <v>-12927283</v>
      </c>
      <c r="L35" s="20">
        <v>-12927283</v>
      </c>
    </row>
    <row r="36" spans="1:12" ht="12.75">
      <c r="A36" s="25" t="s">
        <v>45</v>
      </c>
      <c r="B36" s="26"/>
      <c r="C36" s="27">
        <f>SUM(C31:C35)</f>
        <v>-532300</v>
      </c>
      <c r="D36" s="27">
        <f aca="true" t="shared" si="2" ref="D36:L36">SUM(D31:D35)</f>
        <v>-4999466</v>
      </c>
      <c r="E36" s="28">
        <f t="shared" si="2"/>
        <v>-6523522</v>
      </c>
      <c r="F36" s="29">
        <f t="shared" si="2"/>
        <v>-6403762</v>
      </c>
      <c r="G36" s="27">
        <f t="shared" si="2"/>
        <v>-6523522</v>
      </c>
      <c r="H36" s="28">
        <f t="shared" si="2"/>
        <v>-6523522</v>
      </c>
      <c r="I36" s="30">
        <f t="shared" si="2"/>
        <v>-21984186</v>
      </c>
      <c r="J36" s="31">
        <f t="shared" si="2"/>
        <v>-13322636</v>
      </c>
      <c r="K36" s="27">
        <f t="shared" si="2"/>
        <v>-12927283</v>
      </c>
      <c r="L36" s="28">
        <f t="shared" si="2"/>
        <v>-12927283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32933825</v>
      </c>
      <c r="D38" s="33">
        <f aca="true" t="shared" si="3" ref="D38:L38">+D17+D27+D36</f>
        <v>-9843046</v>
      </c>
      <c r="E38" s="34">
        <f t="shared" si="3"/>
        <v>-385091343</v>
      </c>
      <c r="F38" s="35">
        <f t="shared" si="3"/>
        <v>-439513047</v>
      </c>
      <c r="G38" s="33">
        <f t="shared" si="3"/>
        <v>-450576687</v>
      </c>
      <c r="H38" s="34">
        <f t="shared" si="3"/>
        <v>-450576687</v>
      </c>
      <c r="I38" s="36">
        <f t="shared" si="3"/>
        <v>-411727515</v>
      </c>
      <c r="J38" s="37">
        <f t="shared" si="3"/>
        <v>-20200100</v>
      </c>
      <c r="K38" s="33">
        <f t="shared" si="3"/>
        <v>-23636058</v>
      </c>
      <c r="L38" s="34">
        <f t="shared" si="3"/>
        <v>-26839222</v>
      </c>
    </row>
    <row r="39" spans="1:12" ht="12.75">
      <c r="A39" s="24" t="s">
        <v>47</v>
      </c>
      <c r="B39" s="18" t="s">
        <v>48</v>
      </c>
      <c r="C39" s="33">
        <v>-19017162</v>
      </c>
      <c r="D39" s="33">
        <v>13916660</v>
      </c>
      <c r="E39" s="34">
        <v>240206</v>
      </c>
      <c r="F39" s="35">
        <v>0</v>
      </c>
      <c r="G39" s="33">
        <v>96766106</v>
      </c>
      <c r="H39" s="34">
        <v>96766106</v>
      </c>
      <c r="I39" s="36">
        <v>99305623</v>
      </c>
      <c r="J39" s="37">
        <v>-126668426</v>
      </c>
      <c r="K39" s="33">
        <v>-207289232</v>
      </c>
      <c r="L39" s="34">
        <v>-180273794</v>
      </c>
    </row>
    <row r="40" spans="1:12" ht="12.75">
      <c r="A40" s="43" t="s">
        <v>49</v>
      </c>
      <c r="B40" s="44" t="s">
        <v>48</v>
      </c>
      <c r="C40" s="45">
        <f>+C38+C39</f>
        <v>13916663</v>
      </c>
      <c r="D40" s="45">
        <f aca="true" t="shared" si="4" ref="D40:L40">+D38+D39</f>
        <v>4073614</v>
      </c>
      <c r="E40" s="46">
        <f t="shared" si="4"/>
        <v>-384851137</v>
      </c>
      <c r="F40" s="47">
        <f t="shared" si="4"/>
        <v>-439513047</v>
      </c>
      <c r="G40" s="45">
        <f t="shared" si="4"/>
        <v>-353810581</v>
      </c>
      <c r="H40" s="46">
        <f t="shared" si="4"/>
        <v>-353810581</v>
      </c>
      <c r="I40" s="48">
        <f t="shared" si="4"/>
        <v>-312421892</v>
      </c>
      <c r="J40" s="49">
        <f t="shared" si="4"/>
        <v>-146868526</v>
      </c>
      <c r="K40" s="45">
        <f t="shared" si="4"/>
        <v>-230925290</v>
      </c>
      <c r="L40" s="46">
        <f t="shared" si="4"/>
        <v>-207113016</v>
      </c>
    </row>
    <row r="41" spans="1:12" ht="12.75">
      <c r="A41" s="50" t="s">
        <v>81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0</v>
      </c>
      <c r="D7" s="19">
        <v>0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2786082</v>
      </c>
      <c r="D8" s="19">
        <v>5226380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75838000</v>
      </c>
      <c r="D9" s="19">
        <v>71899999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0</v>
      </c>
      <c r="D10" s="19">
        <v>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2252027</v>
      </c>
      <c r="D11" s="19">
        <v>1808505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-95605303</v>
      </c>
      <c r="D14" s="19">
        <v>-78623189</v>
      </c>
      <c r="E14" s="20">
        <v>-202635</v>
      </c>
      <c r="F14" s="21">
        <v>-96483914</v>
      </c>
      <c r="G14" s="19">
        <v>-90940152</v>
      </c>
      <c r="H14" s="20">
        <v>-90940152</v>
      </c>
      <c r="I14" s="22">
        <v>-8522741</v>
      </c>
      <c r="J14" s="23">
        <v>-98276857</v>
      </c>
      <c r="K14" s="19">
        <v>-100785560</v>
      </c>
      <c r="L14" s="20">
        <v>-105378553</v>
      </c>
    </row>
    <row r="15" spans="1:12" ht="12.75">
      <c r="A15" s="24" t="s">
        <v>30</v>
      </c>
      <c r="B15" s="18"/>
      <c r="C15" s="19">
        <v>0</v>
      </c>
      <c r="D15" s="19">
        <v>0</v>
      </c>
      <c r="E15" s="20">
        <v>0</v>
      </c>
      <c r="F15" s="21">
        <v>-2</v>
      </c>
      <c r="G15" s="19">
        <v>0</v>
      </c>
      <c r="H15" s="20">
        <v>0</v>
      </c>
      <c r="I15" s="22">
        <v>-398017</v>
      </c>
      <c r="J15" s="23">
        <v>0</v>
      </c>
      <c r="K15" s="19">
        <v>0</v>
      </c>
      <c r="L15" s="20">
        <v>0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-200000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-14729194</v>
      </c>
      <c r="D17" s="27">
        <f aca="true" t="shared" si="0" ref="D17:L17">SUM(D6:D16)</f>
        <v>311695</v>
      </c>
      <c r="E17" s="28">
        <f t="shared" si="0"/>
        <v>-202635</v>
      </c>
      <c r="F17" s="29">
        <f t="shared" si="0"/>
        <v>-96683916</v>
      </c>
      <c r="G17" s="27">
        <f t="shared" si="0"/>
        <v>-90940152</v>
      </c>
      <c r="H17" s="30">
        <f t="shared" si="0"/>
        <v>-90940152</v>
      </c>
      <c r="I17" s="29">
        <f t="shared" si="0"/>
        <v>-8920758</v>
      </c>
      <c r="J17" s="31">
        <f t="shared" si="0"/>
        <v>-98276857</v>
      </c>
      <c r="K17" s="27">
        <f t="shared" si="0"/>
        <v>-100785560</v>
      </c>
      <c r="L17" s="28">
        <f t="shared" si="0"/>
        <v>-105378553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455950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-2033273</v>
      </c>
      <c r="D26" s="19">
        <v>-801530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-1577323</v>
      </c>
      <c r="D27" s="27">
        <f aca="true" t="shared" si="1" ref="D27:L27">SUM(D21:D26)</f>
        <v>-801530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0</v>
      </c>
      <c r="F33" s="21">
        <v>0</v>
      </c>
      <c r="G33" s="39">
        <v>0</v>
      </c>
      <c r="H33" s="40">
        <v>0</v>
      </c>
      <c r="I33" s="42">
        <v>0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-658369</v>
      </c>
      <c r="D35" s="19">
        <v>-285263</v>
      </c>
      <c r="E35" s="20">
        <v>0</v>
      </c>
      <c r="F35" s="21">
        <v>24</v>
      </c>
      <c r="G35" s="19">
        <v>0</v>
      </c>
      <c r="H35" s="20">
        <v>0</v>
      </c>
      <c r="I35" s="22">
        <v>13210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-658369</v>
      </c>
      <c r="D36" s="27">
        <f aca="true" t="shared" si="2" ref="D36:L36">SUM(D31:D35)</f>
        <v>-285263</v>
      </c>
      <c r="E36" s="28">
        <f t="shared" si="2"/>
        <v>0</v>
      </c>
      <c r="F36" s="29">
        <f t="shared" si="2"/>
        <v>24</v>
      </c>
      <c r="G36" s="27">
        <f t="shared" si="2"/>
        <v>0</v>
      </c>
      <c r="H36" s="28">
        <f t="shared" si="2"/>
        <v>0</v>
      </c>
      <c r="I36" s="30">
        <f t="shared" si="2"/>
        <v>13210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-16964886</v>
      </c>
      <c r="D38" s="33">
        <f aca="true" t="shared" si="3" ref="D38:L38">+D17+D27+D36</f>
        <v>-775098</v>
      </c>
      <c r="E38" s="34">
        <f t="shared" si="3"/>
        <v>-202635</v>
      </c>
      <c r="F38" s="35">
        <f t="shared" si="3"/>
        <v>-96683892</v>
      </c>
      <c r="G38" s="33">
        <f t="shared" si="3"/>
        <v>-90940152</v>
      </c>
      <c r="H38" s="34">
        <f t="shared" si="3"/>
        <v>-90940152</v>
      </c>
      <c r="I38" s="36">
        <f t="shared" si="3"/>
        <v>-8907548</v>
      </c>
      <c r="J38" s="37">
        <f t="shared" si="3"/>
        <v>-98276857</v>
      </c>
      <c r="K38" s="33">
        <f t="shared" si="3"/>
        <v>-100785560</v>
      </c>
      <c r="L38" s="34">
        <f t="shared" si="3"/>
        <v>-105378553</v>
      </c>
    </row>
    <row r="39" spans="1:12" ht="12.75">
      <c r="A39" s="24" t="s">
        <v>47</v>
      </c>
      <c r="B39" s="18" t="s">
        <v>48</v>
      </c>
      <c r="C39" s="33">
        <v>17887779</v>
      </c>
      <c r="D39" s="33">
        <v>922893</v>
      </c>
      <c r="E39" s="34">
        <v>0</v>
      </c>
      <c r="F39" s="35">
        <v>72</v>
      </c>
      <c r="G39" s="33">
        <v>0</v>
      </c>
      <c r="H39" s="34">
        <v>0</v>
      </c>
      <c r="I39" s="36">
        <v>-729883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922893</v>
      </c>
      <c r="D40" s="45">
        <f aca="true" t="shared" si="4" ref="D40:L40">+D38+D39</f>
        <v>147795</v>
      </c>
      <c r="E40" s="46">
        <f t="shared" si="4"/>
        <v>-202635</v>
      </c>
      <c r="F40" s="47">
        <f t="shared" si="4"/>
        <v>-96683820</v>
      </c>
      <c r="G40" s="45">
        <f t="shared" si="4"/>
        <v>-90940152</v>
      </c>
      <c r="H40" s="46">
        <f t="shared" si="4"/>
        <v>-90940152</v>
      </c>
      <c r="I40" s="48">
        <f t="shared" si="4"/>
        <v>-9637431</v>
      </c>
      <c r="J40" s="49">
        <f t="shared" si="4"/>
        <v>-98276857</v>
      </c>
      <c r="K40" s="45">
        <f t="shared" si="4"/>
        <v>-100785560</v>
      </c>
      <c r="L40" s="46">
        <f t="shared" si="4"/>
        <v>-105378553</v>
      </c>
    </row>
    <row r="41" spans="1:12" ht="12.75">
      <c r="A41" s="50" t="s">
        <v>81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6566400</v>
      </c>
      <c r="D6" s="19">
        <v>8634366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18942640</v>
      </c>
      <c r="D7" s="19">
        <v>19639847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2890932</v>
      </c>
      <c r="D8" s="19">
        <v>4420112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19027000</v>
      </c>
      <c r="D9" s="19">
        <v>17923525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5202000</v>
      </c>
      <c r="D10" s="19">
        <v>7680211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390007</v>
      </c>
      <c r="D11" s="19">
        <v>186692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-47424952</v>
      </c>
      <c r="D14" s="19">
        <v>-50162376</v>
      </c>
      <c r="E14" s="20">
        <v>-1797516</v>
      </c>
      <c r="F14" s="21">
        <v>-54540337</v>
      </c>
      <c r="G14" s="19">
        <v>-56852291</v>
      </c>
      <c r="H14" s="20">
        <v>-56852291</v>
      </c>
      <c r="I14" s="22">
        <v>-10782333</v>
      </c>
      <c r="J14" s="23">
        <v>-60557783</v>
      </c>
      <c r="K14" s="19">
        <v>-63193059</v>
      </c>
      <c r="L14" s="20">
        <v>-66605469</v>
      </c>
    </row>
    <row r="15" spans="1:12" ht="12.75">
      <c r="A15" s="24" t="s">
        <v>30</v>
      </c>
      <c r="B15" s="18"/>
      <c r="C15" s="19">
        <v>-94500</v>
      </c>
      <c r="D15" s="19">
        <v>-558380</v>
      </c>
      <c r="E15" s="20">
        <v>-730007</v>
      </c>
      <c r="F15" s="21">
        <v>-1117860</v>
      </c>
      <c r="G15" s="19">
        <v>-1684901</v>
      </c>
      <c r="H15" s="20">
        <v>-1684901</v>
      </c>
      <c r="I15" s="22">
        <v>-2396216</v>
      </c>
      <c r="J15" s="23">
        <v>-174544</v>
      </c>
      <c r="K15" s="19">
        <v>-189068</v>
      </c>
      <c r="L15" s="20">
        <v>-204843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-1571000</v>
      </c>
      <c r="H16" s="20">
        <v>-1571000</v>
      </c>
      <c r="I16" s="22">
        <v>-252645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5499527</v>
      </c>
      <c r="D17" s="27">
        <f aca="true" t="shared" si="0" ref="D17:L17">SUM(D6:D16)</f>
        <v>7763997</v>
      </c>
      <c r="E17" s="28">
        <f t="shared" si="0"/>
        <v>-2527523</v>
      </c>
      <c r="F17" s="29">
        <f t="shared" si="0"/>
        <v>-55658197</v>
      </c>
      <c r="G17" s="27">
        <f t="shared" si="0"/>
        <v>-60108192</v>
      </c>
      <c r="H17" s="30">
        <f t="shared" si="0"/>
        <v>-60108192</v>
      </c>
      <c r="I17" s="29">
        <f t="shared" si="0"/>
        <v>-13431194</v>
      </c>
      <c r="J17" s="31">
        <f t="shared" si="0"/>
        <v>-60732327</v>
      </c>
      <c r="K17" s="27">
        <f t="shared" si="0"/>
        <v>-63382127</v>
      </c>
      <c r="L17" s="28">
        <f t="shared" si="0"/>
        <v>-66810312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1119551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-6171541</v>
      </c>
      <c r="D26" s="19">
        <v>-8756582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-6171541</v>
      </c>
      <c r="D27" s="27">
        <f aca="true" t="shared" si="1" ref="D27:L27">SUM(D21:D26)</f>
        <v>-7637031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35531</v>
      </c>
      <c r="D33" s="19">
        <v>16907</v>
      </c>
      <c r="E33" s="20">
        <v>0</v>
      </c>
      <c r="F33" s="21">
        <v>959935</v>
      </c>
      <c r="G33" s="39">
        <v>473725</v>
      </c>
      <c r="H33" s="40">
        <v>473725</v>
      </c>
      <c r="I33" s="42">
        <v>-1427080</v>
      </c>
      <c r="J33" s="23">
        <v>30000</v>
      </c>
      <c r="K33" s="19">
        <v>30000</v>
      </c>
      <c r="L33" s="20">
        <v>30000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-709956</v>
      </c>
      <c r="D35" s="19">
        <v>-1826949</v>
      </c>
      <c r="E35" s="20">
        <v>0</v>
      </c>
      <c r="F35" s="21">
        <v>-1399434</v>
      </c>
      <c r="G35" s="19">
        <v>-1399434</v>
      </c>
      <c r="H35" s="20">
        <v>-1399434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-674425</v>
      </c>
      <c r="D36" s="27">
        <f aca="true" t="shared" si="2" ref="D36:L36">SUM(D31:D35)</f>
        <v>-1810042</v>
      </c>
      <c r="E36" s="28">
        <f t="shared" si="2"/>
        <v>0</v>
      </c>
      <c r="F36" s="29">
        <f t="shared" si="2"/>
        <v>-439499</v>
      </c>
      <c r="G36" s="27">
        <f t="shared" si="2"/>
        <v>-925709</v>
      </c>
      <c r="H36" s="28">
        <f t="shared" si="2"/>
        <v>-925709</v>
      </c>
      <c r="I36" s="30">
        <f t="shared" si="2"/>
        <v>-1427080</v>
      </c>
      <c r="J36" s="31">
        <f t="shared" si="2"/>
        <v>30000</v>
      </c>
      <c r="K36" s="27">
        <f t="shared" si="2"/>
        <v>30000</v>
      </c>
      <c r="L36" s="28">
        <f t="shared" si="2"/>
        <v>30000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-1346439</v>
      </c>
      <c r="D38" s="33">
        <f aca="true" t="shared" si="3" ref="D38:L38">+D17+D27+D36</f>
        <v>-1683076</v>
      </c>
      <c r="E38" s="34">
        <f t="shared" si="3"/>
        <v>-2527523</v>
      </c>
      <c r="F38" s="35">
        <f t="shared" si="3"/>
        <v>-56097696</v>
      </c>
      <c r="G38" s="33">
        <f t="shared" si="3"/>
        <v>-61033901</v>
      </c>
      <c r="H38" s="34">
        <f t="shared" si="3"/>
        <v>-61033901</v>
      </c>
      <c r="I38" s="36">
        <f t="shared" si="3"/>
        <v>-14858274</v>
      </c>
      <c r="J38" s="37">
        <f t="shared" si="3"/>
        <v>-60702327</v>
      </c>
      <c r="K38" s="33">
        <f t="shared" si="3"/>
        <v>-63352127</v>
      </c>
      <c r="L38" s="34">
        <f t="shared" si="3"/>
        <v>-66780312</v>
      </c>
    </row>
    <row r="39" spans="1:12" ht="12.75">
      <c r="A39" s="24" t="s">
        <v>47</v>
      </c>
      <c r="B39" s="18" t="s">
        <v>48</v>
      </c>
      <c r="C39" s="33">
        <v>3641680</v>
      </c>
      <c r="D39" s="33">
        <v>2295244</v>
      </c>
      <c r="E39" s="34">
        <v>0</v>
      </c>
      <c r="F39" s="35">
        <v>4675569</v>
      </c>
      <c r="G39" s="33">
        <v>4929909</v>
      </c>
      <c r="H39" s="34">
        <v>4929909</v>
      </c>
      <c r="I39" s="36">
        <v>-127685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2295241</v>
      </c>
      <c r="D40" s="45">
        <f aca="true" t="shared" si="4" ref="D40:L40">+D38+D39</f>
        <v>612168</v>
      </c>
      <c r="E40" s="46">
        <f t="shared" si="4"/>
        <v>-2527523</v>
      </c>
      <c r="F40" s="47">
        <f t="shared" si="4"/>
        <v>-51422127</v>
      </c>
      <c r="G40" s="45">
        <f t="shared" si="4"/>
        <v>-56103992</v>
      </c>
      <c r="H40" s="46">
        <f t="shared" si="4"/>
        <v>-56103992</v>
      </c>
      <c r="I40" s="48">
        <f t="shared" si="4"/>
        <v>-14985959</v>
      </c>
      <c r="J40" s="49">
        <f t="shared" si="4"/>
        <v>-60702327</v>
      </c>
      <c r="K40" s="45">
        <f t="shared" si="4"/>
        <v>-63352127</v>
      </c>
      <c r="L40" s="46">
        <f t="shared" si="4"/>
        <v>-66780312</v>
      </c>
    </row>
    <row r="41" spans="1:12" ht="12.75">
      <c r="A41" s="50" t="s">
        <v>81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33166747</v>
      </c>
      <c r="D6" s="19">
        <v>36417951</v>
      </c>
      <c r="E6" s="20">
        <v>0</v>
      </c>
      <c r="F6" s="21">
        <v>0</v>
      </c>
      <c r="G6" s="19">
        <v>0</v>
      </c>
      <c r="H6" s="20">
        <v>0</v>
      </c>
      <c r="I6" s="22">
        <v>103972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108951807</v>
      </c>
      <c r="D7" s="19">
        <v>105142364</v>
      </c>
      <c r="E7" s="20">
        <v>0</v>
      </c>
      <c r="F7" s="21">
        <v>0</v>
      </c>
      <c r="G7" s="19">
        <v>0</v>
      </c>
      <c r="H7" s="20">
        <v>0</v>
      </c>
      <c r="I7" s="22">
        <v>21304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7119361</v>
      </c>
      <c r="D8" s="19">
        <v>8995091</v>
      </c>
      <c r="E8" s="20">
        <v>0</v>
      </c>
      <c r="F8" s="21">
        <v>0</v>
      </c>
      <c r="G8" s="19">
        <v>0</v>
      </c>
      <c r="H8" s="20">
        <v>0</v>
      </c>
      <c r="I8" s="22">
        <v>1139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42478561</v>
      </c>
      <c r="D9" s="19">
        <v>43090599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0</v>
      </c>
      <c r="D10" s="19">
        <v>12827000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1784635</v>
      </c>
      <c r="D11" s="19">
        <v>1107091</v>
      </c>
      <c r="E11" s="20">
        <v>0</v>
      </c>
      <c r="F11" s="21">
        <v>0</v>
      </c>
      <c r="G11" s="19">
        <v>0</v>
      </c>
      <c r="H11" s="20">
        <v>0</v>
      </c>
      <c r="I11" s="22">
        <v>17146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-180306518</v>
      </c>
      <c r="D14" s="19">
        <v>-192785472</v>
      </c>
      <c r="E14" s="20">
        <v>-179852</v>
      </c>
      <c r="F14" s="21">
        <v>-257905789</v>
      </c>
      <c r="G14" s="19">
        <v>-262172934</v>
      </c>
      <c r="H14" s="20">
        <v>-262172934</v>
      </c>
      <c r="I14" s="22">
        <v>-233010669</v>
      </c>
      <c r="J14" s="23">
        <v>-286709954</v>
      </c>
      <c r="K14" s="19">
        <v>-302992914</v>
      </c>
      <c r="L14" s="20">
        <v>-321741029</v>
      </c>
    </row>
    <row r="15" spans="1:12" ht="12.75">
      <c r="A15" s="24" t="s">
        <v>30</v>
      </c>
      <c r="B15" s="18"/>
      <c r="C15" s="19">
        <v>-2946140</v>
      </c>
      <c r="D15" s="19">
        <v>-3518535</v>
      </c>
      <c r="E15" s="20">
        <v>0</v>
      </c>
      <c r="F15" s="21">
        <v>-7200000</v>
      </c>
      <c r="G15" s="19">
        <v>-2775267</v>
      </c>
      <c r="H15" s="20">
        <v>-2775267</v>
      </c>
      <c r="I15" s="22">
        <v>-10166226</v>
      </c>
      <c r="J15" s="23">
        <v>-2556879</v>
      </c>
      <c r="K15" s="19">
        <v>-2220422</v>
      </c>
      <c r="L15" s="20">
        <v>-2051437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10248453</v>
      </c>
      <c r="D17" s="27">
        <f aca="true" t="shared" si="0" ref="D17:L17">SUM(D6:D16)</f>
        <v>11276089</v>
      </c>
      <c r="E17" s="28">
        <f t="shared" si="0"/>
        <v>-179852</v>
      </c>
      <c r="F17" s="29">
        <f t="shared" si="0"/>
        <v>-265105789</v>
      </c>
      <c r="G17" s="27">
        <f t="shared" si="0"/>
        <v>-264948201</v>
      </c>
      <c r="H17" s="30">
        <f t="shared" si="0"/>
        <v>-264948201</v>
      </c>
      <c r="I17" s="29">
        <f t="shared" si="0"/>
        <v>-243033334</v>
      </c>
      <c r="J17" s="31">
        <f t="shared" si="0"/>
        <v>-289266833</v>
      </c>
      <c r="K17" s="27">
        <f t="shared" si="0"/>
        <v>-305213336</v>
      </c>
      <c r="L17" s="28">
        <f t="shared" si="0"/>
        <v>-323792466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2948282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-21126802</v>
      </c>
      <c r="D26" s="19">
        <v>-18533909</v>
      </c>
      <c r="E26" s="20">
        <v>0</v>
      </c>
      <c r="F26" s="21">
        <v>0</v>
      </c>
      <c r="G26" s="19">
        <v>0</v>
      </c>
      <c r="H26" s="20">
        <v>0</v>
      </c>
      <c r="I26" s="22">
        <v>-2564948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-21126802</v>
      </c>
      <c r="D27" s="27">
        <f aca="true" t="shared" si="1" ref="D27:L27">SUM(D21:D26)</f>
        <v>-18533909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383334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590905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406743</v>
      </c>
      <c r="D33" s="19">
        <v>187230</v>
      </c>
      <c r="E33" s="20">
        <v>0</v>
      </c>
      <c r="F33" s="21">
        <v>3093620</v>
      </c>
      <c r="G33" s="39">
        <v>32610</v>
      </c>
      <c r="H33" s="40">
        <v>32610</v>
      </c>
      <c r="I33" s="42">
        <v>525295</v>
      </c>
      <c r="J33" s="23">
        <v>87610</v>
      </c>
      <c r="K33" s="19">
        <v>60000</v>
      </c>
      <c r="L33" s="20">
        <v>65000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-1144316</v>
      </c>
      <c r="D35" s="19">
        <v>-626990</v>
      </c>
      <c r="E35" s="20">
        <v>0</v>
      </c>
      <c r="F35" s="21">
        <v>0</v>
      </c>
      <c r="G35" s="19">
        <v>-5390383</v>
      </c>
      <c r="H35" s="20">
        <v>-5390383</v>
      </c>
      <c r="I35" s="22">
        <v>-20238</v>
      </c>
      <c r="J35" s="23">
        <v>-5390383</v>
      </c>
      <c r="K35" s="19">
        <v>-445609</v>
      </c>
      <c r="L35" s="20">
        <v>0</v>
      </c>
    </row>
    <row r="36" spans="1:12" ht="12.75">
      <c r="A36" s="25" t="s">
        <v>45</v>
      </c>
      <c r="B36" s="26"/>
      <c r="C36" s="27">
        <f>SUM(C31:C35)</f>
        <v>-146668</v>
      </c>
      <c r="D36" s="27">
        <f aca="true" t="shared" si="2" ref="D36:L36">SUM(D31:D35)</f>
        <v>-439760</v>
      </c>
      <c r="E36" s="28">
        <f t="shared" si="2"/>
        <v>0</v>
      </c>
      <c r="F36" s="29">
        <f t="shared" si="2"/>
        <v>3093620</v>
      </c>
      <c r="G36" s="27">
        <f t="shared" si="2"/>
        <v>-5357773</v>
      </c>
      <c r="H36" s="28">
        <f t="shared" si="2"/>
        <v>-5357773</v>
      </c>
      <c r="I36" s="30">
        <f t="shared" si="2"/>
        <v>505057</v>
      </c>
      <c r="J36" s="31">
        <f t="shared" si="2"/>
        <v>-5302773</v>
      </c>
      <c r="K36" s="27">
        <f t="shared" si="2"/>
        <v>-385609</v>
      </c>
      <c r="L36" s="28">
        <f t="shared" si="2"/>
        <v>65000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-11025017</v>
      </c>
      <c r="D38" s="33">
        <f aca="true" t="shared" si="3" ref="D38:L38">+D17+D27+D36</f>
        <v>-7697580</v>
      </c>
      <c r="E38" s="34">
        <f t="shared" si="3"/>
        <v>-179852</v>
      </c>
      <c r="F38" s="35">
        <f t="shared" si="3"/>
        <v>-262012169</v>
      </c>
      <c r="G38" s="33">
        <f t="shared" si="3"/>
        <v>-270305974</v>
      </c>
      <c r="H38" s="34">
        <f t="shared" si="3"/>
        <v>-270305974</v>
      </c>
      <c r="I38" s="36">
        <f t="shared" si="3"/>
        <v>-242144943</v>
      </c>
      <c r="J38" s="37">
        <f t="shared" si="3"/>
        <v>-294569606</v>
      </c>
      <c r="K38" s="33">
        <f t="shared" si="3"/>
        <v>-305598945</v>
      </c>
      <c r="L38" s="34">
        <f t="shared" si="3"/>
        <v>-323727466</v>
      </c>
    </row>
    <row r="39" spans="1:12" ht="12.75">
      <c r="A39" s="24" t="s">
        <v>47</v>
      </c>
      <c r="B39" s="18" t="s">
        <v>48</v>
      </c>
      <c r="C39" s="33">
        <v>30017459</v>
      </c>
      <c r="D39" s="33">
        <v>19018176</v>
      </c>
      <c r="E39" s="34">
        <v>0</v>
      </c>
      <c r="F39" s="35">
        <v>16915794</v>
      </c>
      <c r="G39" s="33">
        <v>12614876</v>
      </c>
      <c r="H39" s="34">
        <v>12614876</v>
      </c>
      <c r="I39" s="36">
        <v>21831388</v>
      </c>
      <c r="J39" s="37">
        <v>3443855</v>
      </c>
      <c r="K39" s="33">
        <v>1344277</v>
      </c>
      <c r="L39" s="34">
        <v>16471</v>
      </c>
    </row>
    <row r="40" spans="1:12" ht="12.75">
      <c r="A40" s="43" t="s">
        <v>49</v>
      </c>
      <c r="B40" s="44" t="s">
        <v>48</v>
      </c>
      <c r="C40" s="45">
        <f>+C38+C39</f>
        <v>18992442</v>
      </c>
      <c r="D40" s="45">
        <f aca="true" t="shared" si="4" ref="D40:L40">+D38+D39</f>
        <v>11320596</v>
      </c>
      <c r="E40" s="46">
        <f t="shared" si="4"/>
        <v>-179852</v>
      </c>
      <c r="F40" s="47">
        <f t="shared" si="4"/>
        <v>-245096375</v>
      </c>
      <c r="G40" s="45">
        <f t="shared" si="4"/>
        <v>-257691098</v>
      </c>
      <c r="H40" s="46">
        <f t="shared" si="4"/>
        <v>-257691098</v>
      </c>
      <c r="I40" s="48">
        <f t="shared" si="4"/>
        <v>-220313555</v>
      </c>
      <c r="J40" s="49">
        <f t="shared" si="4"/>
        <v>-291125751</v>
      </c>
      <c r="K40" s="45">
        <f t="shared" si="4"/>
        <v>-304254668</v>
      </c>
      <c r="L40" s="46">
        <f t="shared" si="4"/>
        <v>-323710995</v>
      </c>
    </row>
    <row r="41" spans="1:12" ht="12.75">
      <c r="A41" s="50" t="s">
        <v>81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2007579</v>
      </c>
      <c r="D6" s="19">
        <v>3387290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10553974</v>
      </c>
      <c r="D7" s="19">
        <v>10663684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1995398</v>
      </c>
      <c r="D8" s="19">
        <v>35748556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15057422</v>
      </c>
      <c r="D9" s="19">
        <v>22166561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7960000</v>
      </c>
      <c r="D10" s="19">
        <v>8406000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141101</v>
      </c>
      <c r="D11" s="19">
        <v>885060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-26365191</v>
      </c>
      <c r="D14" s="19">
        <v>-61489900</v>
      </c>
      <c r="E14" s="20">
        <v>-47162637</v>
      </c>
      <c r="F14" s="21">
        <v>-48809743</v>
      </c>
      <c r="G14" s="19">
        <v>-50048316</v>
      </c>
      <c r="H14" s="20">
        <v>-50048316</v>
      </c>
      <c r="I14" s="22">
        <v>-49887870</v>
      </c>
      <c r="J14" s="23">
        <v>-53291589</v>
      </c>
      <c r="K14" s="19">
        <v>-56852311</v>
      </c>
      <c r="L14" s="20">
        <v>-60292583</v>
      </c>
    </row>
    <row r="15" spans="1:12" ht="12.75">
      <c r="A15" s="24" t="s">
        <v>30</v>
      </c>
      <c r="B15" s="18"/>
      <c r="C15" s="19">
        <v>-2357619</v>
      </c>
      <c r="D15" s="19">
        <v>-1955006</v>
      </c>
      <c r="E15" s="20">
        <v>-3428083</v>
      </c>
      <c r="F15" s="21">
        <v>-211736</v>
      </c>
      <c r="G15" s="19">
        <v>-1365248</v>
      </c>
      <c r="H15" s="20">
        <v>-1365248</v>
      </c>
      <c r="I15" s="22">
        <v>-3574966</v>
      </c>
      <c r="J15" s="23">
        <v>-1454876</v>
      </c>
      <c r="K15" s="19">
        <v>-1551468</v>
      </c>
      <c r="L15" s="20">
        <v>-1655565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-19697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8992664</v>
      </c>
      <c r="D17" s="27">
        <f aca="true" t="shared" si="0" ref="D17:L17">SUM(D6:D16)</f>
        <v>17812245</v>
      </c>
      <c r="E17" s="28">
        <f t="shared" si="0"/>
        <v>-50590720</v>
      </c>
      <c r="F17" s="29">
        <f t="shared" si="0"/>
        <v>-49021479</v>
      </c>
      <c r="G17" s="27">
        <f t="shared" si="0"/>
        <v>-51413564</v>
      </c>
      <c r="H17" s="30">
        <f t="shared" si="0"/>
        <v>-51413564</v>
      </c>
      <c r="I17" s="29">
        <f t="shared" si="0"/>
        <v>-53482533</v>
      </c>
      <c r="J17" s="31">
        <f t="shared" si="0"/>
        <v>-54746465</v>
      </c>
      <c r="K17" s="27">
        <f t="shared" si="0"/>
        <v>-58403779</v>
      </c>
      <c r="L17" s="28">
        <f t="shared" si="0"/>
        <v>-61948148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1103218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-10488779</v>
      </c>
      <c r="D26" s="19">
        <v>-10155045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-9385561</v>
      </c>
      <c r="D27" s="27">
        <f aca="true" t="shared" si="1" ref="D27:L27">SUM(D21:D26)</f>
        <v>-10155045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541013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-5235</v>
      </c>
      <c r="D33" s="19">
        <v>106030</v>
      </c>
      <c r="E33" s="20">
        <v>1491918</v>
      </c>
      <c r="F33" s="21">
        <v>-22004</v>
      </c>
      <c r="G33" s="39">
        <v>0</v>
      </c>
      <c r="H33" s="40">
        <v>0</v>
      </c>
      <c r="I33" s="42">
        <v>33461</v>
      </c>
      <c r="J33" s="23">
        <v>76436</v>
      </c>
      <c r="K33" s="19">
        <v>83503</v>
      </c>
      <c r="L33" s="20">
        <v>88012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-436684</v>
      </c>
      <c r="D35" s="19">
        <v>-351132</v>
      </c>
      <c r="E35" s="20">
        <v>0</v>
      </c>
      <c r="F35" s="21">
        <v>-831181</v>
      </c>
      <c r="G35" s="19">
        <v>-827929</v>
      </c>
      <c r="H35" s="20">
        <v>-827929</v>
      </c>
      <c r="I35" s="22">
        <v>0</v>
      </c>
      <c r="J35" s="23">
        <v>-19814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99094</v>
      </c>
      <c r="D36" s="27">
        <f aca="true" t="shared" si="2" ref="D36:L36">SUM(D31:D35)</f>
        <v>-245102</v>
      </c>
      <c r="E36" s="28">
        <f t="shared" si="2"/>
        <v>1491918</v>
      </c>
      <c r="F36" s="29">
        <f t="shared" si="2"/>
        <v>-853185</v>
      </c>
      <c r="G36" s="27">
        <f t="shared" si="2"/>
        <v>-827929</v>
      </c>
      <c r="H36" s="28">
        <f t="shared" si="2"/>
        <v>-827929</v>
      </c>
      <c r="I36" s="30">
        <f t="shared" si="2"/>
        <v>33461</v>
      </c>
      <c r="J36" s="31">
        <f t="shared" si="2"/>
        <v>56622</v>
      </c>
      <c r="K36" s="27">
        <f t="shared" si="2"/>
        <v>83503</v>
      </c>
      <c r="L36" s="28">
        <f t="shared" si="2"/>
        <v>88012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-293803</v>
      </c>
      <c r="D38" s="33">
        <f aca="true" t="shared" si="3" ref="D38:L38">+D17+D27+D36</f>
        <v>7412098</v>
      </c>
      <c r="E38" s="34">
        <f t="shared" si="3"/>
        <v>-49098802</v>
      </c>
      <c r="F38" s="35">
        <f t="shared" si="3"/>
        <v>-49874664</v>
      </c>
      <c r="G38" s="33">
        <f t="shared" si="3"/>
        <v>-52241493</v>
      </c>
      <c r="H38" s="34">
        <f t="shared" si="3"/>
        <v>-52241493</v>
      </c>
      <c r="I38" s="36">
        <f t="shared" si="3"/>
        <v>-53449072</v>
      </c>
      <c r="J38" s="37">
        <f t="shared" si="3"/>
        <v>-54689843</v>
      </c>
      <c r="K38" s="33">
        <f t="shared" si="3"/>
        <v>-58320276</v>
      </c>
      <c r="L38" s="34">
        <f t="shared" si="3"/>
        <v>-61860136</v>
      </c>
    </row>
    <row r="39" spans="1:12" ht="12.75">
      <c r="A39" s="24" t="s">
        <v>47</v>
      </c>
      <c r="B39" s="18" t="s">
        <v>48</v>
      </c>
      <c r="C39" s="33">
        <v>864775</v>
      </c>
      <c r="D39" s="33">
        <v>570973</v>
      </c>
      <c r="E39" s="34">
        <v>7983073</v>
      </c>
      <c r="F39" s="35">
        <v>8576129</v>
      </c>
      <c r="G39" s="33">
        <v>480000</v>
      </c>
      <c r="H39" s="34">
        <v>480000</v>
      </c>
      <c r="I39" s="36">
        <v>6667531</v>
      </c>
      <c r="J39" s="37">
        <v>5251947</v>
      </c>
      <c r="K39" s="33">
        <v>4501708</v>
      </c>
      <c r="L39" s="34">
        <v>3487298</v>
      </c>
    </row>
    <row r="40" spans="1:12" ht="12.75">
      <c r="A40" s="43" t="s">
        <v>49</v>
      </c>
      <c r="B40" s="44" t="s">
        <v>48</v>
      </c>
      <c r="C40" s="45">
        <f>+C38+C39</f>
        <v>570972</v>
      </c>
      <c r="D40" s="45">
        <f aca="true" t="shared" si="4" ref="D40:L40">+D38+D39</f>
        <v>7983071</v>
      </c>
      <c r="E40" s="46">
        <f t="shared" si="4"/>
        <v>-41115729</v>
      </c>
      <c r="F40" s="47">
        <f t="shared" si="4"/>
        <v>-41298535</v>
      </c>
      <c r="G40" s="45">
        <f t="shared" si="4"/>
        <v>-51761493</v>
      </c>
      <c r="H40" s="46">
        <f t="shared" si="4"/>
        <v>-51761493</v>
      </c>
      <c r="I40" s="48">
        <f t="shared" si="4"/>
        <v>-46781541</v>
      </c>
      <c r="J40" s="49">
        <f t="shared" si="4"/>
        <v>-49437896</v>
      </c>
      <c r="K40" s="45">
        <f t="shared" si="4"/>
        <v>-53818568</v>
      </c>
      <c r="L40" s="46">
        <f t="shared" si="4"/>
        <v>-58372838</v>
      </c>
    </row>
    <row r="41" spans="1:12" ht="12.75">
      <c r="A41" s="50" t="s">
        <v>81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5574917</v>
      </c>
      <c r="D6" s="19">
        <v>6078312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36616707</v>
      </c>
      <c r="D7" s="19">
        <v>33685269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1866892</v>
      </c>
      <c r="D8" s="19">
        <v>1666211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25948000</v>
      </c>
      <c r="D9" s="19">
        <v>24202000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16579337</v>
      </c>
      <c r="D10" s="19">
        <v>32731427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504826</v>
      </c>
      <c r="D11" s="19">
        <v>712526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-77407572</v>
      </c>
      <c r="D14" s="19">
        <v>-59654687</v>
      </c>
      <c r="E14" s="20">
        <v>-85531711</v>
      </c>
      <c r="F14" s="21">
        <v>-90009347</v>
      </c>
      <c r="G14" s="19">
        <v>-91453195</v>
      </c>
      <c r="H14" s="20">
        <v>-91453195</v>
      </c>
      <c r="I14" s="22">
        <v>-86442965</v>
      </c>
      <c r="J14" s="23">
        <v>-100395936</v>
      </c>
      <c r="K14" s="19">
        <v>-105931830</v>
      </c>
      <c r="L14" s="20">
        <v>-111939002</v>
      </c>
    </row>
    <row r="15" spans="1:12" ht="12.75">
      <c r="A15" s="24" t="s">
        <v>30</v>
      </c>
      <c r="B15" s="18"/>
      <c r="C15" s="19">
        <v>-32424</v>
      </c>
      <c r="D15" s="19">
        <v>-27177</v>
      </c>
      <c r="E15" s="20">
        <v>-1662951</v>
      </c>
      <c r="F15" s="21">
        <v>-2185592</v>
      </c>
      <c r="G15" s="19">
        <v>-2054316</v>
      </c>
      <c r="H15" s="20">
        <v>-2054316</v>
      </c>
      <c r="I15" s="22">
        <v>-3042650</v>
      </c>
      <c r="J15" s="23">
        <v>-2083672</v>
      </c>
      <c r="K15" s="19">
        <v>-2140900</v>
      </c>
      <c r="L15" s="20">
        <v>-1941676</v>
      </c>
    </row>
    <row r="16" spans="1:12" ht="12.75">
      <c r="A16" s="24" t="s">
        <v>31</v>
      </c>
      <c r="B16" s="18" t="s">
        <v>24</v>
      </c>
      <c r="C16" s="19">
        <v>-225640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9425043</v>
      </c>
      <c r="D17" s="27">
        <f aca="true" t="shared" si="0" ref="D17:L17">SUM(D6:D16)</f>
        <v>39393881</v>
      </c>
      <c r="E17" s="28">
        <f t="shared" si="0"/>
        <v>-87194662</v>
      </c>
      <c r="F17" s="29">
        <f t="shared" si="0"/>
        <v>-92194939</v>
      </c>
      <c r="G17" s="27">
        <f t="shared" si="0"/>
        <v>-93507511</v>
      </c>
      <c r="H17" s="30">
        <f t="shared" si="0"/>
        <v>-93507511</v>
      </c>
      <c r="I17" s="29">
        <f t="shared" si="0"/>
        <v>-89485615</v>
      </c>
      <c r="J17" s="31">
        <f t="shared" si="0"/>
        <v>-102479608</v>
      </c>
      <c r="K17" s="27">
        <f t="shared" si="0"/>
        <v>-108072730</v>
      </c>
      <c r="L17" s="28">
        <f t="shared" si="0"/>
        <v>-113880678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221056</v>
      </c>
      <c r="D23" s="19">
        <v>-158139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-11936194</v>
      </c>
      <c r="D26" s="19">
        <v>-38942273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-11715138</v>
      </c>
      <c r="D27" s="27">
        <f aca="true" t="shared" si="1" ref="D27:L27">SUM(D21:D26)</f>
        <v>-39100412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73274</v>
      </c>
      <c r="D33" s="19">
        <v>66449</v>
      </c>
      <c r="E33" s="20">
        <v>911979</v>
      </c>
      <c r="F33" s="21">
        <v>-109979</v>
      </c>
      <c r="G33" s="39">
        <v>0</v>
      </c>
      <c r="H33" s="40">
        <v>0</v>
      </c>
      <c r="I33" s="42">
        <v>187286</v>
      </c>
      <c r="J33" s="23">
        <v>60000</v>
      </c>
      <c r="K33" s="19">
        <v>60000</v>
      </c>
      <c r="L33" s="20">
        <v>60000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-505716</v>
      </c>
      <c r="D35" s="19">
        <v>-112762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-432442</v>
      </c>
      <c r="D36" s="27">
        <f aca="true" t="shared" si="2" ref="D36:L36">SUM(D31:D35)</f>
        <v>-46313</v>
      </c>
      <c r="E36" s="28">
        <f t="shared" si="2"/>
        <v>911979</v>
      </c>
      <c r="F36" s="29">
        <f t="shared" si="2"/>
        <v>-109979</v>
      </c>
      <c r="G36" s="27">
        <f t="shared" si="2"/>
        <v>0</v>
      </c>
      <c r="H36" s="28">
        <f t="shared" si="2"/>
        <v>0</v>
      </c>
      <c r="I36" s="30">
        <f t="shared" si="2"/>
        <v>187286</v>
      </c>
      <c r="J36" s="31">
        <f t="shared" si="2"/>
        <v>60000</v>
      </c>
      <c r="K36" s="27">
        <f t="shared" si="2"/>
        <v>60000</v>
      </c>
      <c r="L36" s="28">
        <f t="shared" si="2"/>
        <v>60000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-2722537</v>
      </c>
      <c r="D38" s="33">
        <f aca="true" t="shared" si="3" ref="D38:L38">+D17+D27+D36</f>
        <v>247156</v>
      </c>
      <c r="E38" s="34">
        <f t="shared" si="3"/>
        <v>-86282683</v>
      </c>
      <c r="F38" s="35">
        <f t="shared" si="3"/>
        <v>-92304918</v>
      </c>
      <c r="G38" s="33">
        <f t="shared" si="3"/>
        <v>-93507511</v>
      </c>
      <c r="H38" s="34">
        <f t="shared" si="3"/>
        <v>-93507511</v>
      </c>
      <c r="I38" s="36">
        <f t="shared" si="3"/>
        <v>-89298329</v>
      </c>
      <c r="J38" s="37">
        <f t="shared" si="3"/>
        <v>-102419608</v>
      </c>
      <c r="K38" s="33">
        <f t="shared" si="3"/>
        <v>-108012730</v>
      </c>
      <c r="L38" s="34">
        <f t="shared" si="3"/>
        <v>-113820678</v>
      </c>
    </row>
    <row r="39" spans="1:12" ht="12.75">
      <c r="A39" s="24" t="s">
        <v>47</v>
      </c>
      <c r="B39" s="18" t="s">
        <v>48</v>
      </c>
      <c r="C39" s="33">
        <v>3261234</v>
      </c>
      <c r="D39" s="33">
        <v>538698</v>
      </c>
      <c r="E39" s="34">
        <v>784351</v>
      </c>
      <c r="F39" s="35">
        <v>22778973</v>
      </c>
      <c r="G39" s="33">
        <v>9619081</v>
      </c>
      <c r="H39" s="34">
        <v>9619081</v>
      </c>
      <c r="I39" s="36">
        <v>7400804</v>
      </c>
      <c r="J39" s="37">
        <v>27400317</v>
      </c>
      <c r="K39" s="33">
        <v>-280431</v>
      </c>
      <c r="L39" s="34">
        <v>4909495</v>
      </c>
    </row>
    <row r="40" spans="1:12" ht="12.75">
      <c r="A40" s="43" t="s">
        <v>49</v>
      </c>
      <c r="B40" s="44" t="s">
        <v>48</v>
      </c>
      <c r="C40" s="45">
        <f>+C38+C39</f>
        <v>538697</v>
      </c>
      <c r="D40" s="45">
        <f aca="true" t="shared" si="4" ref="D40:L40">+D38+D39</f>
        <v>785854</v>
      </c>
      <c r="E40" s="46">
        <f t="shared" si="4"/>
        <v>-85498332</v>
      </c>
      <c r="F40" s="47">
        <f t="shared" si="4"/>
        <v>-69525945</v>
      </c>
      <c r="G40" s="45">
        <f t="shared" si="4"/>
        <v>-83888430</v>
      </c>
      <c r="H40" s="46">
        <f t="shared" si="4"/>
        <v>-83888430</v>
      </c>
      <c r="I40" s="48">
        <f t="shared" si="4"/>
        <v>-81897525</v>
      </c>
      <c r="J40" s="49">
        <f t="shared" si="4"/>
        <v>-75019291</v>
      </c>
      <c r="K40" s="45">
        <f t="shared" si="4"/>
        <v>-108293161</v>
      </c>
      <c r="L40" s="46">
        <f t="shared" si="4"/>
        <v>-108911183</v>
      </c>
    </row>
    <row r="41" spans="1:12" ht="12.75">
      <c r="A41" s="50" t="s">
        <v>81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82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83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2019-11-11T20:01:07Z</dcterms:created>
  <dcterms:modified xsi:type="dcterms:W3CDTF">2019-11-11T20:02:39Z</dcterms:modified>
  <cp:category/>
  <cp:version/>
  <cp:contentType/>
  <cp:contentStatus/>
</cp:coreProperties>
</file>